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la" sheetId="1" state="visible" r:id="rId2"/>
    <sheet name="Sheet1" sheetId="2" state="visible" r:id="rId3"/>
  </sheets>
  <definedNames>
    <definedName function="false" hidden="false" localSheetId="0" name="Diferencias_Salariales" vbProcedure="false">planilla!#ref!</definedName>
    <definedName function="false" hidden="false" localSheetId="0" name="Remuneraciones_adeudadas" vbProcedure="false">planilla!#ref!</definedName>
    <definedName function="false" hidden="false" localSheetId="0" name="Salarios_percibidos" vbProcedure="false">planilla!#ref!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<sst xmlns="http://schemas.openxmlformats.org/spreadsheetml/2006/main" count="714" uniqueCount="71">
  <si>
    <t xml:space="preserve">JUICIO:” GIMENEZ VICTOR ADOLFO C/ AZUCARERA JUAN M. TERÁN SA S/ COBRO DE PESOS S/ COBRO DE PESOS. EXPTE. N° 2131/22"</t>
  </si>
  <si>
    <t xml:space="preserve">GIMENEZ VICTOR ADOLFO</t>
  </si>
  <si>
    <t xml:space="preserve">Fecha ingreso</t>
  </si>
  <si>
    <t xml:space="preserve">Fecha egreso</t>
  </si>
  <si>
    <t xml:space="preserve">Antigüedad Período Temporario (2002-2008)</t>
  </si>
  <si>
    <t xml:space="preserve">5 años y 8 meses</t>
  </si>
  <si>
    <t xml:space="preserve">Antigüedad Período Permanente (03/2009 al 05/07/2021)</t>
  </si>
  <si>
    <t xml:space="preserve">12 años y 4 meses</t>
  </si>
  <si>
    <t xml:space="preserve">Antigüedad Total</t>
  </si>
  <si>
    <t xml:space="preserve">18 años</t>
  </si>
  <si>
    <t xml:space="preserve">Categoría</t>
  </si>
  <si>
    <t xml:space="preserve">Auxiliar Especializado - Técnico en Higiene y Seguridad</t>
  </si>
  <si>
    <t xml:space="preserve">Convenio</t>
  </si>
  <si>
    <t xml:space="preserve">12/88 - Cat. V</t>
  </si>
  <si>
    <t xml:space="preserve">Base remuneratoria  - julio 2021</t>
  </si>
  <si>
    <t xml:space="preserve">Básico </t>
  </si>
  <si>
    <t xml:space="preserve">Antiguedad</t>
  </si>
  <si>
    <t xml:space="preserve">No remunerativo</t>
  </si>
  <si>
    <t xml:space="preserve">Total</t>
  </si>
  <si>
    <t xml:space="preserve">Planilla de Capital e Intereses</t>
  </si>
  <si>
    <t xml:space="preserve">1. Indemnización por antigüedad</t>
  </si>
  <si>
    <t xml:space="preserve">2. Indemnización sustitutiva de preaviso</t>
  </si>
  <si>
    <t xml:space="preserve">3. SAC s/ preaviso</t>
  </si>
  <si>
    <t xml:space="preserve">4. Integración mes de despido</t>
  </si>
  <si>
    <t xml:space="preserve">5. Haberes mes de despido</t>
  </si>
  <si>
    <t xml:space="preserve">6. Vacaciones proporcionales 2021</t>
  </si>
  <si>
    <t xml:space="preserve">7. SAC proporcional 1° semestre 2021</t>
  </si>
  <si>
    <t xml:space="preserve">8. Art. 2 Ley 25.323</t>
  </si>
  <si>
    <t xml:space="preserve">Indemnización por antigüedad * 50%</t>
  </si>
  <si>
    <t xml:space="preserve">Indemnización por preaviso * 50%</t>
  </si>
  <si>
    <t xml:space="preserve">SAC s/ Preaviso * 50%</t>
  </si>
  <si>
    <t xml:space="preserve">Integración mes de despido * 50%</t>
  </si>
  <si>
    <t xml:space="preserve">9. Doble indemnización Decreto 34/19 y 39/21</t>
  </si>
  <si>
    <t xml:space="preserve">Tope art. 6 Decreto 39/21</t>
  </si>
  <si>
    <t xml:space="preserve">10. Art. 80 LCT</t>
  </si>
  <si>
    <t xml:space="preserve">Total (1 al 10) al 05/07/2021</t>
  </si>
  <si>
    <t xml:space="preserve">Interés Tasa Pasiva BCRA 10/07/2021 al 31/07/2026 </t>
  </si>
  <si>
    <t xml:space="preserve">Total (1 al 10) al 31/07/2026</t>
  </si>
  <si>
    <t xml:space="preserve">11. haberes y SAC adeudados</t>
  </si>
  <si>
    <t xml:space="preserve">Período</t>
  </si>
  <si>
    <t xml:space="preserve">Básico</t>
  </si>
  <si>
    <t xml:space="preserve">Escalafón</t>
  </si>
  <si>
    <t xml:space="preserve">Acuerdo NR</t>
  </si>
  <si>
    <t xml:space="preserve">Debió Percibir</t>
  </si>
  <si>
    <t xml:space="preserve">Percibió</t>
  </si>
  <si>
    <t xml:space="preserve">Diferencia</t>
  </si>
  <si>
    <t xml:space="preserve">Int. Tasa Pasiva BCRA al 31/07/2026</t>
  </si>
  <si>
    <t xml:space="preserve">Intereses</t>
  </si>
  <si>
    <t xml:space="preserve">Total al 31/07/2026</t>
  </si>
  <si>
    <t xml:space="preserve">2° SAC 2020</t>
  </si>
  <si>
    <t xml:space="preserve">Resumen Condena </t>
  </si>
  <si>
    <t xml:space="preserve">Total Rubros 1 al 10 al 31/07/2026</t>
  </si>
  <si>
    <t xml:space="preserve">Total Rubro 11 al 31/07/2026</t>
  </si>
  <si>
    <t xml:space="preserve">Importe Demanda - 16/12/2022</t>
  </si>
  <si>
    <t xml:space="preserve">Importe que progresa</t>
  </si>
  <si>
    <t xml:space="preserve">% que progresa</t>
  </si>
  <si>
    <t xml:space="preserve">$</t>
  </si>
  <si>
    <t xml:space="preserve">Abril-</t>
  </si>
  <si>
    <t xml:space="preserve">(</t>
  </si>
  <si>
    <t xml:space="preserve">proporcion</t>
  </si>
  <si>
    <t xml:space="preserve">al</t>
  </si>
  <si>
    <t xml:space="preserve">) $ 32.916</t>
  </si>
  <si>
    <t xml:space="preserve">8 $ 50.157,15 $ 0,00</t>
  </si>
  <si>
    <t xml:space="preserve">) $ 35.321</t>
  </si>
  <si>
    <t xml:space="preserve">0 $ 50.599,73 $ 0,00</t>
  </si>
  <si>
    <t xml:space="preserve">4 Heredia Cintia</t>
  </si>
  <si>
    <t xml:space="preserve">(proporcional)</t>
  </si>
  <si>
    <t xml:space="preserve">5) Heredia Dabid</t>
  </si>
  <si>
    <t xml:space="preserve">6)</t>
  </si>
  <si>
    <t xml:space="preserve">(prop)</t>
  </si>
  <si>
    <t xml:space="preserve">9 Valentina Natalia Talassino</t>
  </si>
</sst>
</file>

<file path=xl/styles.xml><?xml version="1.0" encoding="utf-8"?>
<styleSheet xmlns="http://schemas.openxmlformats.org/spreadsheetml/2006/main">
  <numFmts count="10">
    <numFmt numFmtId="164" formatCode="General"/>
    <numFmt numFmtId="165" formatCode="_-&quot;$ &quot;* #,##0.00_-;&quot;-$ &quot;* #,##0.00_-;_-&quot;$ &quot;* \-??_-;_-@_-"/>
    <numFmt numFmtId="166" formatCode="dd/mm/yyyy"/>
    <numFmt numFmtId="167" formatCode="0.00"/>
    <numFmt numFmtId="168" formatCode="&quot;$ &quot;#,##0.00"/>
    <numFmt numFmtId="169" formatCode="0.00\ %"/>
    <numFmt numFmtId="170" formatCode="0\ %"/>
    <numFmt numFmtId="171" formatCode="mmm\-yy"/>
    <numFmt numFmtId="172" formatCode="#,##0.00"/>
    <numFmt numFmtId="173" formatCode="&quot;$ &quot;#,##0.00;[RED]&quot;-$ &quot;#,##0.00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b val="true"/>
      <u val="single"/>
      <sz val="11"/>
      <color rgb="FF000000"/>
      <name val="Calibri"/>
      <family val="2"/>
      <charset val="1"/>
    </font>
    <font>
      <i val="true"/>
      <u val="single"/>
      <sz val="11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C5E0B4"/>
        <bgColor rgb="FFCCFFCC"/>
      </patternFill>
    </fill>
    <fill>
      <patternFill patternType="solid">
        <fgColor rgb="FF767171"/>
        <bgColor rgb="FF666699"/>
      </patternFill>
    </fill>
    <fill>
      <patternFill patternType="solid">
        <fgColor rgb="FFFFFFFF"/>
        <bgColor rgb="FFFFFFCC"/>
      </patternFill>
    </fill>
  </fills>
  <borders count="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70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8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0" borderId="0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4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9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9" fontId="0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8" fontId="5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4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0" fillId="0" borderId="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0" fillId="4" borderId="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5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4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5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5" fillId="3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2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3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Currency 2" xfId="20"/>
    <cellStyle name="Currency 3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5E0B4"/>
      <rgbColor rgb="FF767171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G10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80" activeCellId="0" sqref="E80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52.58"/>
    <col collapsed="false" customWidth="true" hidden="false" outlineLevel="0" max="2" min="2" style="0" width="23.57"/>
    <col collapsed="false" customWidth="true" hidden="false" outlineLevel="0" max="3" min="3" style="0" width="21.86"/>
    <col collapsed="false" customWidth="true" hidden="false" outlineLevel="0" max="4" min="4" style="0" width="20.99"/>
    <col collapsed="false" customWidth="true" hidden="false" outlineLevel="0" max="5" min="5" style="0" width="13.57"/>
    <col collapsed="false" customWidth="true" hidden="false" outlineLevel="0" max="6" min="6" style="0" width="17.58"/>
    <col collapsed="false" customWidth="true" hidden="false" outlineLevel="0" max="8" min="7" style="0" width="13.29"/>
    <col collapsed="false" customWidth="true" hidden="false" outlineLevel="0" max="9" min="9" style="0" width="11.57"/>
  </cols>
  <sheetData>
    <row r="1" customFormat="false" ht="15" hidden="false" customHeight="true" outlineLevel="0" collapsed="false">
      <c r="A1" s="1" t="s">
        <v>0</v>
      </c>
      <c r="B1" s="1"/>
      <c r="C1" s="1"/>
      <c r="D1" s="1"/>
    </row>
    <row r="2" customFormat="false" ht="15" hidden="false" customHeight="false" outlineLevel="0" collapsed="false">
      <c r="A2" s="2"/>
    </row>
    <row r="3" customFormat="false" ht="15" hidden="false" customHeight="false" outlineLevel="0" collapsed="false">
      <c r="A3" s="3" t="s">
        <v>1</v>
      </c>
    </row>
    <row r="5" customFormat="false" ht="15" hidden="false" customHeight="false" outlineLevel="0" collapsed="false">
      <c r="A5" s="0" t="s">
        <v>2</v>
      </c>
      <c r="B5" s="4" t="n">
        <v>37425</v>
      </c>
      <c r="C5" s="5"/>
      <c r="D5" s="6"/>
    </row>
    <row r="6" customFormat="false" ht="15" hidden="false" customHeight="false" outlineLevel="0" collapsed="false">
      <c r="A6" s="0" t="s">
        <v>3</v>
      </c>
      <c r="B6" s="4" t="n">
        <v>44382</v>
      </c>
      <c r="C6" s="6"/>
    </row>
    <row r="7" customFormat="false" ht="15" hidden="false" customHeight="false" outlineLevel="0" collapsed="false">
      <c r="A7" s="0" t="s">
        <v>4</v>
      </c>
      <c r="B7" s="7" t="s">
        <v>5</v>
      </c>
    </row>
    <row r="8" customFormat="false" ht="15" hidden="false" customHeight="false" outlineLevel="0" collapsed="false">
      <c r="A8" s="0" t="s">
        <v>6</v>
      </c>
      <c r="B8" s="7" t="s">
        <v>7</v>
      </c>
    </row>
    <row r="9" customFormat="false" ht="15" hidden="false" customHeight="false" outlineLevel="0" collapsed="false">
      <c r="A9" s="0" t="s">
        <v>8</v>
      </c>
      <c r="B9" s="7" t="s">
        <v>9</v>
      </c>
    </row>
    <row r="10" customFormat="false" ht="15" hidden="false" customHeight="false" outlineLevel="0" collapsed="false">
      <c r="A10" s="0" t="s">
        <v>10</v>
      </c>
      <c r="B10" s="8" t="s">
        <v>11</v>
      </c>
      <c r="C10" s="8"/>
      <c r="D10" s="8"/>
    </row>
    <row r="11" customFormat="false" ht="15" hidden="false" customHeight="false" outlineLevel="0" collapsed="false">
      <c r="A11" s="0" t="s">
        <v>12</v>
      </c>
      <c r="B11" s="9" t="s">
        <v>13</v>
      </c>
    </row>
    <row r="12" customFormat="false" ht="15" hidden="false" customHeight="false" outlineLevel="0" collapsed="false">
      <c r="B12" s="9"/>
    </row>
    <row r="13" customFormat="false" ht="15" hidden="false" customHeight="false" outlineLevel="0" collapsed="false">
      <c r="A13" s="10" t="s">
        <v>14</v>
      </c>
      <c r="B13" s="10"/>
    </row>
    <row r="14" customFormat="false" ht="15" hidden="false" customHeight="false" outlineLevel="0" collapsed="false">
      <c r="A14" s="11"/>
      <c r="B14" s="11"/>
    </row>
    <row r="15" customFormat="false" ht="15" hidden="false" customHeight="false" outlineLevel="0" collapsed="false">
      <c r="A15" s="9" t="s">
        <v>15</v>
      </c>
      <c r="B15" s="12" t="n">
        <v>65356.07</v>
      </c>
    </row>
    <row r="16" customFormat="false" ht="15" hidden="false" customHeight="false" outlineLevel="0" collapsed="false">
      <c r="A16" s="9" t="s">
        <v>16</v>
      </c>
      <c r="B16" s="12" t="n">
        <f aca="false">+B15*0.01*18</f>
        <v>11764.0926</v>
      </c>
    </row>
    <row r="17" customFormat="false" ht="15" hidden="false" customHeight="false" outlineLevel="0" collapsed="false">
      <c r="A17" s="9" t="s">
        <v>17</v>
      </c>
      <c r="B17" s="12" t="n">
        <v>14459.75</v>
      </c>
      <c r="D17" s="13"/>
    </row>
    <row r="18" customFormat="false" ht="17.25" hidden="false" customHeight="false" outlineLevel="0" collapsed="false">
      <c r="A18" s="14" t="s">
        <v>18</v>
      </c>
      <c r="B18" s="15" t="n">
        <f aca="false">+SUM(B15:B17)</f>
        <v>91579.9126</v>
      </c>
    </row>
    <row r="19" customFormat="false" ht="15" hidden="false" customHeight="false" outlineLevel="0" collapsed="false">
      <c r="A19" s="9"/>
    </row>
    <row r="20" customFormat="false" ht="15" hidden="false" customHeight="false" outlineLevel="0" collapsed="false">
      <c r="A20" s="9"/>
    </row>
    <row r="21" customFormat="false" ht="15" hidden="false" customHeight="false" outlineLevel="0" collapsed="false">
      <c r="A21" s="16" t="s">
        <v>19</v>
      </c>
      <c r="B21" s="16"/>
      <c r="C21" s="16"/>
      <c r="D21" s="16"/>
      <c r="E21" s="16"/>
      <c r="F21" s="16"/>
    </row>
    <row r="24" customFormat="false" ht="15" hidden="false" customHeight="false" outlineLevel="0" collapsed="false">
      <c r="A24" s="2" t="s">
        <v>20</v>
      </c>
      <c r="B24" s="2"/>
      <c r="C24" s="17" t="n">
        <f aca="false">+B18*18</f>
        <v>1648438.4268</v>
      </c>
    </row>
    <row r="25" customFormat="false" ht="15" hidden="false" customHeight="false" outlineLevel="0" collapsed="false">
      <c r="A25" s="0" t="str">
        <f aca="false">+"$" &amp;TEXT($B$18,"#.##0,00")&amp; " * 18 años"</f>
        <v>$91.579,91 * 18 años</v>
      </c>
      <c r="C25" s="12"/>
    </row>
    <row r="27" customFormat="false" ht="15" hidden="false" customHeight="false" outlineLevel="0" collapsed="false">
      <c r="A27" s="2" t="s">
        <v>21</v>
      </c>
      <c r="B27" s="2"/>
      <c r="C27" s="17" t="n">
        <f aca="false">+B18*2</f>
        <v>183159.8252</v>
      </c>
    </row>
    <row r="28" customFormat="false" ht="15" hidden="false" customHeight="false" outlineLevel="0" collapsed="false">
      <c r="A28" s="0" t="str">
        <f aca="false">+"$" &amp;TEXT($B$18,"#.##0,00")&amp; " * 2 meses"</f>
        <v>$91.579,91 * 2 meses</v>
      </c>
      <c r="C28" s="12"/>
    </row>
    <row r="30" customFormat="false" ht="15" hidden="false" customHeight="false" outlineLevel="0" collapsed="false">
      <c r="A30" s="2" t="s">
        <v>22</v>
      </c>
      <c r="B30" s="2"/>
      <c r="C30" s="17" t="n">
        <f aca="false">+C27/12</f>
        <v>15263.3187666667</v>
      </c>
    </row>
    <row r="31" customFormat="false" ht="15" hidden="false" customHeight="false" outlineLevel="0" collapsed="false">
      <c r="A31" s="0" t="str">
        <f aca="false">+"$" &amp;TEXT($C$27,"#.##0,00")&amp; "  / 12"</f>
        <v>$183.159,83  / 12</v>
      </c>
      <c r="C31" s="12"/>
    </row>
    <row r="33" customFormat="false" ht="15" hidden="false" customHeight="false" outlineLevel="0" collapsed="false">
      <c r="A33" s="2" t="s">
        <v>23</v>
      </c>
      <c r="B33" s="2"/>
      <c r="C33" s="17" t="n">
        <f aca="false">+B18/31*26</f>
        <v>76808.9589548387</v>
      </c>
    </row>
    <row r="34" customFormat="false" ht="15" hidden="false" customHeight="false" outlineLevel="0" collapsed="false">
      <c r="A34" s="0" t="str">
        <f aca="false">+"$" &amp;TEXT($B$18,"#.##0,00")&amp; " / 31 * 26 días"</f>
        <v>$91.579,91 / 31 * 26 días</v>
      </c>
      <c r="C34" s="12"/>
    </row>
    <row r="36" customFormat="false" ht="15" hidden="false" customHeight="false" outlineLevel="0" collapsed="false">
      <c r="A36" s="2" t="s">
        <v>24</v>
      </c>
      <c r="B36" s="2"/>
      <c r="C36" s="17" t="n">
        <f aca="false">+B18/31*5</f>
        <v>14770.9536451613</v>
      </c>
    </row>
    <row r="37" customFormat="false" ht="15" hidden="false" customHeight="false" outlineLevel="0" collapsed="false">
      <c r="A37" s="0" t="str">
        <f aca="false">+"$" &amp;TEXT($B$18,"#.##0,00")&amp; " / 31 * 5 días"</f>
        <v>$91.579,91 / 31 * 5 días</v>
      </c>
    </row>
    <row r="39" customFormat="false" ht="15" hidden="false" customHeight="false" outlineLevel="0" collapsed="false">
      <c r="A39" s="2" t="s">
        <v>25</v>
      </c>
      <c r="B39" s="2"/>
      <c r="C39" s="17" t="n">
        <f aca="false">+B18/25*186/365*28</f>
        <v>52268.294226937</v>
      </c>
    </row>
    <row r="40" customFormat="false" ht="15" hidden="false" customHeight="false" outlineLevel="0" collapsed="false">
      <c r="A40" s="0" t="str">
        <f aca="false">+"$" &amp;TEXT($B$18,"#.##0,00")&amp; " / 25 * (186 / 365) * 28 días"</f>
        <v>$91.579,91 / 25 * (186 / 365) * 28 días</v>
      </c>
      <c r="C40" s="12"/>
    </row>
    <row r="42" customFormat="false" ht="15" hidden="false" customHeight="false" outlineLevel="0" collapsed="false">
      <c r="A42" s="2" t="s">
        <v>26</v>
      </c>
      <c r="C42" s="17" t="n">
        <f aca="false">+B18/2</f>
        <v>45789.9563</v>
      </c>
    </row>
    <row r="43" customFormat="false" ht="15" hidden="false" customHeight="false" outlineLevel="0" collapsed="false">
      <c r="A43" s="0" t="str">
        <f aca="false">+"$"&amp;TEXT($B$18,"#.##0,00")&amp;" / 2"</f>
        <v>$91.579,91 / 2</v>
      </c>
      <c r="C43" s="12"/>
    </row>
    <row r="44" customFormat="false" ht="15" hidden="false" customHeight="false" outlineLevel="0" collapsed="false">
      <c r="C44" s="12"/>
    </row>
    <row r="45" customFormat="false" ht="15" hidden="false" customHeight="false" outlineLevel="0" collapsed="false">
      <c r="A45" s="2" t="s">
        <v>27</v>
      </c>
      <c r="C45" s="17" t="n">
        <f aca="false">+SUM(B46:B49)</f>
        <v>961835.264860753</v>
      </c>
    </row>
    <row r="46" customFormat="false" ht="15" hidden="false" customHeight="false" outlineLevel="0" collapsed="false">
      <c r="A46" s="0" t="s">
        <v>28</v>
      </c>
      <c r="B46" s="17" t="n">
        <f aca="false">+C24*0.5</f>
        <v>824219.2134</v>
      </c>
      <c r="C46" s="12"/>
    </row>
    <row r="47" customFormat="false" ht="15" hidden="false" customHeight="false" outlineLevel="0" collapsed="false">
      <c r="A47" s="0" t="s">
        <v>29</v>
      </c>
      <c r="B47" s="17" t="n">
        <f aca="false">+C27*0.5</f>
        <v>91579.9126</v>
      </c>
      <c r="C47" s="12"/>
    </row>
    <row r="48" customFormat="false" ht="15" hidden="false" customHeight="false" outlineLevel="0" collapsed="false">
      <c r="A48" s="0" t="s">
        <v>30</v>
      </c>
      <c r="B48" s="17" t="n">
        <f aca="false">+C30*0.5</f>
        <v>7631.65938333333</v>
      </c>
      <c r="C48" s="12"/>
    </row>
    <row r="49" customFormat="false" ht="15" hidden="false" customHeight="false" outlineLevel="0" collapsed="false">
      <c r="A49" s="0" t="s">
        <v>31</v>
      </c>
      <c r="B49" s="17" t="n">
        <f aca="false">+C33*0.5</f>
        <v>38404.4794774193</v>
      </c>
      <c r="C49" s="12"/>
    </row>
    <row r="50" customFormat="false" ht="15" hidden="false" customHeight="false" outlineLevel="0" collapsed="false">
      <c r="B50" s="17"/>
      <c r="C50" s="12"/>
    </row>
    <row r="51" customFormat="false" ht="15" hidden="false" customHeight="false" outlineLevel="0" collapsed="false">
      <c r="A51" s="2" t="s">
        <v>32</v>
      </c>
      <c r="B51" s="17"/>
      <c r="C51" s="12" t="n">
        <v>500000</v>
      </c>
    </row>
    <row r="52" customFormat="false" ht="15" hidden="false" customHeight="false" outlineLevel="0" collapsed="false">
      <c r="A52" s="0" t="s">
        <v>33</v>
      </c>
      <c r="B52" s="17"/>
      <c r="C52" s="12"/>
    </row>
    <row r="53" customFormat="false" ht="15" hidden="false" customHeight="false" outlineLevel="0" collapsed="false">
      <c r="B53" s="17"/>
      <c r="C53" s="12"/>
    </row>
    <row r="54" customFormat="false" ht="15" hidden="false" customHeight="false" outlineLevel="0" collapsed="false">
      <c r="A54" s="2" t="s">
        <v>34</v>
      </c>
      <c r="B54" s="17"/>
      <c r="C54" s="12" t="n">
        <f aca="false">+B18*3</f>
        <v>274739.7378</v>
      </c>
    </row>
    <row r="55" customFormat="false" ht="15" hidden="false" customHeight="false" outlineLevel="0" collapsed="false">
      <c r="A55" s="0" t="str">
        <f aca="false">+"$"&amp;TEXT($B$18,"#.##0,00")&amp;" * 3 "</f>
        <v>$91.579,91 * 3 </v>
      </c>
      <c r="B55" s="17"/>
      <c r="C55" s="12"/>
    </row>
    <row r="57" customFormat="false" ht="15" hidden="false" customHeight="false" outlineLevel="0" collapsed="false">
      <c r="A57" s="18" t="s">
        <v>35</v>
      </c>
      <c r="B57" s="2"/>
      <c r="C57" s="19" t="n">
        <f aca="false">+SUM(C24:C56)</f>
        <v>3773074.73655436</v>
      </c>
      <c r="D57" s="13"/>
      <c r="E57" s="13"/>
    </row>
    <row r="58" customFormat="false" ht="15" hidden="false" customHeight="false" outlineLevel="0" collapsed="false">
      <c r="C58" s="12"/>
    </row>
    <row r="59" customFormat="false" ht="15" hidden="false" customHeight="false" outlineLevel="0" collapsed="false">
      <c r="A59" s="0" t="s">
        <v>36</v>
      </c>
      <c r="B59" s="20" t="n">
        <v>6.8449</v>
      </c>
      <c r="C59" s="17" t="n">
        <f aca="false">+C57*B59</f>
        <v>25826319.2642409</v>
      </c>
    </row>
    <row r="60" customFormat="false" ht="15" hidden="false" customHeight="false" outlineLevel="0" collapsed="false">
      <c r="B60" s="20"/>
      <c r="C60" s="17"/>
      <c r="D60" s="21"/>
    </row>
    <row r="61" customFormat="false" ht="15" hidden="false" customHeight="false" outlineLevel="0" collapsed="false">
      <c r="A61" s="22"/>
      <c r="B61" s="22"/>
      <c r="C61" s="17"/>
      <c r="D61" s="21"/>
    </row>
    <row r="62" customFormat="false" ht="17.25" hidden="false" customHeight="false" outlineLevel="0" collapsed="false">
      <c r="A62" s="18" t="s">
        <v>37</v>
      </c>
      <c r="C62" s="23" t="n">
        <f aca="false">+C57+C59</f>
        <v>29599394.0007953</v>
      </c>
    </row>
    <row r="64" customFormat="false" ht="15" hidden="false" customHeight="false" outlineLevel="0" collapsed="false">
      <c r="A64" s="2" t="s">
        <v>38</v>
      </c>
    </row>
    <row r="67" customFormat="false" ht="15" hidden="false" customHeight="false" outlineLevel="0" collapsed="false">
      <c r="A67" s="24" t="s">
        <v>39</v>
      </c>
      <c r="B67" s="24" t="s">
        <v>40</v>
      </c>
      <c r="C67" s="24" t="s">
        <v>41</v>
      </c>
      <c r="D67" s="25" t="s">
        <v>42</v>
      </c>
      <c r="E67" s="25" t="s">
        <v>18</v>
      </c>
    </row>
    <row r="68" customFormat="false" ht="15" hidden="false" customHeight="false" outlineLevel="0" collapsed="false">
      <c r="A68" s="26" t="n">
        <v>44136</v>
      </c>
      <c r="B68" s="27" t="n">
        <v>47361.3</v>
      </c>
      <c r="C68" s="27" t="n">
        <f aca="false">+B68*0.17</f>
        <v>8051.421</v>
      </c>
      <c r="D68" s="28" t="n">
        <v>10478.1</v>
      </c>
      <c r="E68" s="29" t="n">
        <f aca="false">+SUM(B68:D68)</f>
        <v>65890.821</v>
      </c>
    </row>
    <row r="69" customFormat="false" ht="15" hidden="false" customHeight="false" outlineLevel="0" collapsed="false">
      <c r="A69" s="26" t="n">
        <v>44166</v>
      </c>
      <c r="B69" s="27" t="n">
        <f aca="false">+B68</f>
        <v>47361.3</v>
      </c>
      <c r="C69" s="27" t="n">
        <f aca="false">+B69*0.17</f>
        <v>8051.421</v>
      </c>
      <c r="D69" s="28" t="n">
        <f aca="false">+D68</f>
        <v>10478.1</v>
      </c>
      <c r="E69" s="29" t="n">
        <f aca="false">+SUM(B69:D69)</f>
        <v>65890.821</v>
      </c>
    </row>
    <row r="70" customFormat="false" ht="15" hidden="false" customHeight="false" outlineLevel="0" collapsed="false">
      <c r="A70" s="26" t="n">
        <v>44197</v>
      </c>
      <c r="B70" s="27" t="n">
        <f aca="false">+B69</f>
        <v>47361.3</v>
      </c>
      <c r="C70" s="27" t="n">
        <f aca="false">+B70*0.17</f>
        <v>8051.421</v>
      </c>
      <c r="D70" s="28" t="n">
        <f aca="false">+D69</f>
        <v>10478.1</v>
      </c>
      <c r="E70" s="29" t="n">
        <f aca="false">+SUM(B70:D70)</f>
        <v>65890.821</v>
      </c>
    </row>
    <row r="71" customFormat="false" ht="15" hidden="false" customHeight="false" outlineLevel="0" collapsed="false">
      <c r="A71" s="26" t="n">
        <v>44228</v>
      </c>
      <c r="B71" s="27" t="n">
        <f aca="false">+B70</f>
        <v>47361.3</v>
      </c>
      <c r="C71" s="27" t="n">
        <f aca="false">+B71*0.17</f>
        <v>8051.421</v>
      </c>
      <c r="D71" s="28" t="n">
        <f aca="false">+D70</f>
        <v>10478.1</v>
      </c>
      <c r="E71" s="29" t="n">
        <f aca="false">+SUM(B71:D71)</f>
        <v>65890.821</v>
      </c>
    </row>
    <row r="72" customFormat="false" ht="15" hidden="false" customHeight="false" outlineLevel="0" collapsed="false">
      <c r="A72" s="26" t="n">
        <v>44256</v>
      </c>
      <c r="B72" s="27" t="n">
        <f aca="false">+B71</f>
        <v>47361.3</v>
      </c>
      <c r="C72" s="27" t="n">
        <f aca="false">+B72*0.17</f>
        <v>8051.421</v>
      </c>
      <c r="D72" s="28" t="n">
        <f aca="false">+D71</f>
        <v>10478.1</v>
      </c>
      <c r="E72" s="29" t="n">
        <f aca="false">+SUM(B72:D72)</f>
        <v>65890.821</v>
      </c>
    </row>
    <row r="73" customFormat="false" ht="15" hidden="false" customHeight="false" outlineLevel="0" collapsed="false">
      <c r="A73" s="26" t="n">
        <v>44287</v>
      </c>
      <c r="B73" s="27" t="n">
        <v>65358.07</v>
      </c>
      <c r="C73" s="27" t="n">
        <f aca="false">+B73*0.17</f>
        <v>11110.8719</v>
      </c>
      <c r="D73" s="28" t="n">
        <v>14459.75</v>
      </c>
      <c r="E73" s="29" t="n">
        <f aca="false">+SUM(B73:D73)</f>
        <v>90928.6919</v>
      </c>
    </row>
    <row r="74" customFormat="false" ht="15" hidden="false" customHeight="false" outlineLevel="0" collapsed="false">
      <c r="A74" s="26" t="n">
        <v>44317</v>
      </c>
      <c r="B74" s="27" t="n">
        <f aca="false">+B73</f>
        <v>65358.07</v>
      </c>
      <c r="C74" s="27" t="n">
        <f aca="false">+B74*0.17</f>
        <v>11110.8719</v>
      </c>
      <c r="D74" s="28" t="n">
        <f aca="false">+D73</f>
        <v>14459.75</v>
      </c>
      <c r="E74" s="29" t="n">
        <f aca="false">+SUM(B74:D74)</f>
        <v>90928.6919</v>
      </c>
    </row>
    <row r="75" customFormat="false" ht="15" hidden="false" customHeight="false" outlineLevel="0" collapsed="false">
      <c r="A75" s="26" t="n">
        <v>44348</v>
      </c>
      <c r="B75" s="27" t="n">
        <f aca="false">+B74</f>
        <v>65358.07</v>
      </c>
      <c r="C75" s="27" t="n">
        <f aca="false">+B75*0.17</f>
        <v>11110.8719</v>
      </c>
      <c r="D75" s="28" t="n">
        <f aca="false">+D74</f>
        <v>14459.75</v>
      </c>
      <c r="E75" s="29" t="n">
        <f aca="false">+SUM(B75:D75)</f>
        <v>90928.6919</v>
      </c>
    </row>
    <row r="76" customFormat="false" ht="15" hidden="false" customHeight="false" outlineLevel="0" collapsed="false">
      <c r="A76" s="30" t="s">
        <v>18</v>
      </c>
      <c r="B76" s="31" t="n">
        <f aca="false">SUM(B68:B75)</f>
        <v>432880.71</v>
      </c>
      <c r="C76" s="31" t="n">
        <f aca="false">SUM(C68:C75)</f>
        <v>73589.7207</v>
      </c>
      <c r="D76" s="31" t="n">
        <f aca="false">SUM(D68:D75)</f>
        <v>95769.75</v>
      </c>
      <c r="E76" s="31" t="n">
        <f aca="false">SUM(E68:E75)</f>
        <v>602240.1807</v>
      </c>
    </row>
    <row r="77" customFormat="false" ht="14.25" hidden="false" customHeight="true" outlineLevel="0" collapsed="false"/>
    <row r="79" customFormat="false" ht="45" hidden="false" customHeight="false" outlineLevel="0" collapsed="false">
      <c r="A79" s="24" t="s">
        <v>39</v>
      </c>
      <c r="B79" s="25" t="s">
        <v>43</v>
      </c>
      <c r="C79" s="25" t="s">
        <v>44</v>
      </c>
      <c r="D79" s="25" t="s">
        <v>45</v>
      </c>
      <c r="E79" s="25" t="s">
        <v>46</v>
      </c>
      <c r="F79" s="25" t="s">
        <v>47</v>
      </c>
      <c r="G79" s="25" t="s">
        <v>48</v>
      </c>
    </row>
    <row r="80" customFormat="false" ht="15" hidden="false" customHeight="false" outlineLevel="0" collapsed="false">
      <c r="A80" s="26" t="n">
        <v>44136</v>
      </c>
      <c r="B80" s="29" t="n">
        <f aca="false">+E68</f>
        <v>65890.821</v>
      </c>
      <c r="C80" s="29" t="n">
        <v>0</v>
      </c>
      <c r="D80" s="29" t="n">
        <f aca="false">+B80-C80</f>
        <v>65890.821</v>
      </c>
      <c r="E80" s="32" t="n">
        <v>8.0955</v>
      </c>
      <c r="F80" s="29" t="n">
        <f aca="false">+E80*D80</f>
        <v>533419.1414055</v>
      </c>
      <c r="G80" s="29" t="n">
        <f aca="false">+F80+D80</f>
        <v>599309.9624055</v>
      </c>
    </row>
    <row r="81" customFormat="false" ht="15" hidden="false" customHeight="false" outlineLevel="0" collapsed="false">
      <c r="A81" s="26" t="n">
        <v>44166</v>
      </c>
      <c r="B81" s="29" t="n">
        <f aca="false">+E69</f>
        <v>65890.821</v>
      </c>
      <c r="C81" s="29" t="n">
        <v>0</v>
      </c>
      <c r="D81" s="29" t="n">
        <f aca="false">+B81-C81</f>
        <v>65890.821</v>
      </c>
      <c r="E81" s="32" t="n">
        <v>7.898</v>
      </c>
      <c r="F81" s="29" t="n">
        <f aca="false">+E81*D81</f>
        <v>520405.704258</v>
      </c>
      <c r="G81" s="29" t="n">
        <f aca="false">+F81+D81</f>
        <v>586296.525258</v>
      </c>
    </row>
    <row r="82" customFormat="false" ht="15" hidden="false" customHeight="false" outlineLevel="0" collapsed="false">
      <c r="A82" s="26" t="s">
        <v>49</v>
      </c>
      <c r="B82" s="29" t="n">
        <f aca="false">+B81/2</f>
        <v>32945.4105</v>
      </c>
      <c r="C82" s="29" t="n">
        <v>0</v>
      </c>
      <c r="D82" s="29" t="n">
        <f aca="false">+B82-C82</f>
        <v>32945.4105</v>
      </c>
      <c r="E82" s="32" t="n">
        <v>7.898</v>
      </c>
      <c r="F82" s="29" t="n">
        <f aca="false">+E82*D82</f>
        <v>260202.852129</v>
      </c>
      <c r="G82" s="29" t="n">
        <f aca="false">+F82+D82</f>
        <v>293148.262629</v>
      </c>
    </row>
    <row r="83" customFormat="false" ht="15" hidden="false" customHeight="false" outlineLevel="0" collapsed="false">
      <c r="A83" s="26" t="n">
        <v>44197</v>
      </c>
      <c r="B83" s="29" t="n">
        <f aca="false">+E70</f>
        <v>65890.821</v>
      </c>
      <c r="C83" s="29" t="n">
        <v>0</v>
      </c>
      <c r="D83" s="29" t="n">
        <f aca="false">+B83-C83</f>
        <v>65890.821</v>
      </c>
      <c r="E83" s="32" t="n">
        <v>7.7303</v>
      </c>
      <c r="F83" s="29" t="n">
        <f aca="false">+E83*D83</f>
        <v>509355.8135763</v>
      </c>
      <c r="G83" s="29" t="n">
        <f aca="false">+F83+D83</f>
        <v>575246.6345763</v>
      </c>
    </row>
    <row r="84" customFormat="false" ht="15" hidden="false" customHeight="false" outlineLevel="0" collapsed="false">
      <c r="A84" s="26" t="n">
        <v>44228</v>
      </c>
      <c r="B84" s="29" t="n">
        <f aca="false">+E71</f>
        <v>65890.821</v>
      </c>
      <c r="C84" s="29" t="n">
        <v>0</v>
      </c>
      <c r="D84" s="29" t="n">
        <f aca="false">+B84-C84</f>
        <v>65890.821</v>
      </c>
      <c r="E84" s="32" t="n">
        <v>7.5635</v>
      </c>
      <c r="F84" s="29" t="n">
        <f aca="false">+E84*D84</f>
        <v>498365.2246335</v>
      </c>
      <c r="G84" s="29" t="n">
        <f aca="false">+F84+D84</f>
        <v>564256.0456335</v>
      </c>
    </row>
    <row r="85" customFormat="false" ht="15" hidden="false" customHeight="false" outlineLevel="0" collapsed="false">
      <c r="A85" s="26" t="n">
        <v>44256</v>
      </c>
      <c r="B85" s="29" t="n">
        <f aca="false">+E72</f>
        <v>65890.821</v>
      </c>
      <c r="C85" s="29" t="n">
        <v>0</v>
      </c>
      <c r="D85" s="29" t="n">
        <f aca="false">+B85-C85</f>
        <v>65890.821</v>
      </c>
      <c r="E85" s="32" t="n">
        <v>7.372</v>
      </c>
      <c r="F85" s="29" t="n">
        <f aca="false">+E85*D85</f>
        <v>485747.132412</v>
      </c>
      <c r="G85" s="29" t="n">
        <f aca="false">+F85+D85</f>
        <v>551637.953412</v>
      </c>
    </row>
    <row r="86" customFormat="false" ht="15" hidden="false" customHeight="false" outlineLevel="0" collapsed="false">
      <c r="A86" s="26" t="n">
        <v>44287</v>
      </c>
      <c r="B86" s="29" t="n">
        <f aca="false">+E73</f>
        <v>90928.6919</v>
      </c>
      <c r="C86" s="29" t="n">
        <v>0</v>
      </c>
      <c r="D86" s="29" t="n">
        <f aca="false">+B86-C86</f>
        <v>90928.6919</v>
      </c>
      <c r="E86" s="33" t="n">
        <v>7.2001</v>
      </c>
      <c r="F86" s="29" t="n">
        <f aca="false">+E86*D86</f>
        <v>654695.67454919</v>
      </c>
      <c r="G86" s="29" t="n">
        <f aca="false">+F86+D86</f>
        <v>745624.36644919</v>
      </c>
    </row>
    <row r="87" customFormat="false" ht="15" hidden="false" customHeight="false" outlineLevel="0" collapsed="false">
      <c r="A87" s="26" t="n">
        <v>44317</v>
      </c>
      <c r="B87" s="29" t="n">
        <f aca="false">+E74</f>
        <v>90928.6919</v>
      </c>
      <c r="C87" s="29" t="n">
        <v>0</v>
      </c>
      <c r="D87" s="29" t="n">
        <f aca="false">+B87-C87</f>
        <v>90928.6919</v>
      </c>
      <c r="E87" s="33" t="n">
        <v>7.0356</v>
      </c>
      <c r="F87" s="29" t="n">
        <f aca="false">+E87*D87</f>
        <v>639737.90473164</v>
      </c>
      <c r="G87" s="29" t="n">
        <f aca="false">+F87+D87</f>
        <v>730666.59663164</v>
      </c>
    </row>
    <row r="88" customFormat="false" ht="15" hidden="false" customHeight="false" outlineLevel="0" collapsed="false">
      <c r="A88" s="26" t="n">
        <v>44348</v>
      </c>
      <c r="B88" s="29" t="n">
        <f aca="false">+E75</f>
        <v>90928.6919</v>
      </c>
      <c r="C88" s="29" t="n">
        <v>0</v>
      </c>
      <c r="D88" s="29" t="n">
        <f aca="false">+B88-C88</f>
        <v>90928.6919</v>
      </c>
      <c r="E88" s="33" t="n">
        <v>6.8658</v>
      </c>
      <c r="F88" s="29" t="n">
        <f aca="false">+E88*D88</f>
        <v>624298.21284702</v>
      </c>
      <c r="G88" s="29" t="n">
        <f aca="false">+F88+D88</f>
        <v>715226.90474702</v>
      </c>
    </row>
    <row r="89" customFormat="false" ht="15" hidden="false" customHeight="false" outlineLevel="0" collapsed="false">
      <c r="A89" s="30" t="s">
        <v>18</v>
      </c>
      <c r="B89" s="31" t="n">
        <f aca="false">SUM(B80:B88)</f>
        <v>635185.5912</v>
      </c>
      <c r="C89" s="31" t="n">
        <f aca="false">SUM(C80:C88)</f>
        <v>0</v>
      </c>
      <c r="D89" s="31" t="n">
        <f aca="false">SUM(D80:D88)</f>
        <v>635185.5912</v>
      </c>
      <c r="E89" s="31"/>
      <c r="F89" s="31" t="n">
        <f aca="false">SUM(F80:F88)</f>
        <v>4726227.66054215</v>
      </c>
      <c r="G89" s="34" t="n">
        <f aca="false">+SUM(G80:G88)</f>
        <v>5361413.25174215</v>
      </c>
    </row>
    <row r="91" customFormat="false" ht="15" hidden="false" customHeight="false" outlineLevel="0" collapsed="false">
      <c r="C91" s="13"/>
    </row>
    <row r="92" customFormat="false" ht="15" hidden="false" customHeight="false" outlineLevel="0" collapsed="false">
      <c r="E92" s="13"/>
    </row>
    <row r="93" customFormat="false" ht="15" hidden="false" customHeight="false" outlineLevel="0" collapsed="false">
      <c r="A93" s="35" t="s">
        <v>50</v>
      </c>
    </row>
    <row r="94" customFormat="false" ht="15.75" hidden="false" customHeight="false" outlineLevel="0" collapsed="false"/>
    <row r="95" customFormat="false" ht="15" hidden="false" customHeight="false" outlineLevel="0" collapsed="false">
      <c r="A95" s="36" t="s">
        <v>51</v>
      </c>
      <c r="B95" s="37" t="n">
        <f aca="false">+C62</f>
        <v>29599394.0007953</v>
      </c>
    </row>
    <row r="96" customFormat="false" ht="15.75" hidden="false" customHeight="false" outlineLevel="0" collapsed="false">
      <c r="A96" s="38" t="s">
        <v>52</v>
      </c>
      <c r="B96" s="39" t="n">
        <f aca="false">+G89</f>
        <v>5361413.25174215</v>
      </c>
    </row>
    <row r="97" customFormat="false" ht="15.75" hidden="false" customHeight="false" outlineLevel="0" collapsed="false">
      <c r="A97" s="40" t="s">
        <v>48</v>
      </c>
      <c r="B97" s="41" t="n">
        <f aca="false">+SUM(B95:B96)</f>
        <v>34960807.2525374</v>
      </c>
    </row>
    <row r="101" customFormat="false" ht="15" hidden="false" customHeight="false" outlineLevel="0" collapsed="false">
      <c r="A101" s="42" t="s">
        <v>53</v>
      </c>
      <c r="B101" s="43" t="n">
        <v>3525245.34</v>
      </c>
    </row>
    <row r="102" customFormat="false" ht="15" hidden="false" customHeight="false" outlineLevel="0" collapsed="false">
      <c r="A102" s="42" t="s">
        <v>54</v>
      </c>
      <c r="B102" s="29" t="n">
        <f aca="false">+D89+C57</f>
        <v>4408260.32775436</v>
      </c>
    </row>
    <row r="103" customFormat="false" ht="15" hidden="false" customHeight="false" outlineLevel="0" collapsed="false">
      <c r="A103" s="42" t="s">
        <v>55</v>
      </c>
      <c r="B103" s="32" t="n">
        <f aca="false">+B102/B101</f>
        <v>1.25048327211018</v>
      </c>
    </row>
  </sheetData>
  <mergeCells count="4">
    <mergeCell ref="A1:D1"/>
    <mergeCell ref="B10:D10"/>
    <mergeCell ref="A13:B13"/>
    <mergeCell ref="A21:F2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77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3:I264"/>
  <sheetViews>
    <sheetView showFormulas="false" showGridLines="true" showRowColHeaders="true" showZeros="true" rightToLeft="false" tabSelected="false" showOutlineSymbols="true" defaultGridColor="true" view="normal" topLeftCell="A238" colorId="64" zoomScale="100" zoomScaleNormal="100" zoomScalePageLayoutView="100" workbookViewId="0">
      <selection pane="topLeft" activeCell="F241" activeCellId="0" sqref="F241"/>
    </sheetView>
  </sheetViews>
  <sheetFormatPr defaultColWidth="8.6875" defaultRowHeight="15" zeroHeight="false" outlineLevelRow="0" outlineLevelCol="0"/>
  <cols>
    <col collapsed="false" customWidth="true" hidden="false" outlineLevel="0" max="4" min="4" style="0" width="11.57"/>
    <col collapsed="false" customWidth="true" hidden="false" outlineLevel="0" max="6" min="6" style="0" width="10.58"/>
  </cols>
  <sheetData>
    <row r="3" customFormat="false" ht="15" hidden="false" customHeight="false" outlineLevel="0" collapsed="false">
      <c r="B3" s="44" t="n">
        <v>44044</v>
      </c>
      <c r="C3" s="0" t="s">
        <v>56</v>
      </c>
      <c r="D3" s="45" t="n">
        <v>29206.31</v>
      </c>
      <c r="E3" s="0" t="s">
        <v>56</v>
      </c>
      <c r="F3" s="45" t="n">
        <v>20683.86</v>
      </c>
      <c r="G3" s="0" t="s">
        <v>56</v>
      </c>
      <c r="H3" s="45" t="n">
        <v>8522.45</v>
      </c>
    </row>
    <row r="4" customFormat="false" ht="15" hidden="false" customHeight="false" outlineLevel="0" collapsed="false">
      <c r="B4" s="44" t="n">
        <v>44075</v>
      </c>
      <c r="C4" s="0" t="s">
        <v>56</v>
      </c>
      <c r="D4" s="45" t="n">
        <v>29206.31</v>
      </c>
      <c r="E4" s="0" t="s">
        <v>56</v>
      </c>
      <c r="F4" s="45" t="n">
        <v>20683.86</v>
      </c>
      <c r="G4" s="0" t="s">
        <v>56</v>
      </c>
      <c r="H4" s="45" t="n">
        <v>8522.45</v>
      </c>
    </row>
    <row r="5" customFormat="false" ht="15" hidden="false" customHeight="false" outlineLevel="0" collapsed="false">
      <c r="B5" s="44" t="n">
        <v>44105</v>
      </c>
      <c r="C5" s="0" t="s">
        <v>56</v>
      </c>
      <c r="D5" s="45" t="n">
        <v>33026.11</v>
      </c>
      <c r="E5" s="0" t="s">
        <v>56</v>
      </c>
      <c r="F5" s="45" t="n">
        <v>24083.76</v>
      </c>
      <c r="G5" s="0" t="s">
        <v>56</v>
      </c>
      <c r="H5" s="45" t="n">
        <v>8942.35</v>
      </c>
    </row>
    <row r="6" customFormat="false" ht="15" hidden="false" customHeight="false" outlineLevel="0" collapsed="false">
      <c r="B6" s="44" t="n">
        <v>44136</v>
      </c>
      <c r="C6" s="0" t="s">
        <v>56</v>
      </c>
      <c r="D6" s="45" t="n">
        <v>33026.11</v>
      </c>
      <c r="E6" s="0" t="s">
        <v>56</v>
      </c>
      <c r="F6" s="45" t="n">
        <v>24083.76</v>
      </c>
      <c r="G6" s="0" t="s">
        <v>56</v>
      </c>
      <c r="H6" s="45" t="n">
        <v>8942.35</v>
      </c>
    </row>
    <row r="7" customFormat="false" ht="15" hidden="false" customHeight="false" outlineLevel="0" collapsed="false">
      <c r="B7" s="44" t="n">
        <v>44166</v>
      </c>
      <c r="C7" s="0" t="s">
        <v>56</v>
      </c>
      <c r="D7" s="45" t="n">
        <v>33026.11</v>
      </c>
      <c r="E7" s="0" t="s">
        <v>56</v>
      </c>
      <c r="F7" s="45" t="n">
        <v>24083.76</v>
      </c>
      <c r="G7" s="0" t="s">
        <v>56</v>
      </c>
      <c r="H7" s="45" t="n">
        <v>8942.35</v>
      </c>
    </row>
    <row r="8" customFormat="false" ht="15" hidden="false" customHeight="false" outlineLevel="0" collapsed="false">
      <c r="B8" s="44" t="n">
        <v>44197</v>
      </c>
      <c r="C8" s="0" t="s">
        <v>56</v>
      </c>
      <c r="D8" s="45" t="n">
        <v>35527.51</v>
      </c>
      <c r="E8" s="0" t="s">
        <v>56</v>
      </c>
      <c r="F8" s="45" t="n">
        <v>24083.76</v>
      </c>
      <c r="G8" s="0" t="s">
        <v>56</v>
      </c>
      <c r="H8" s="45" t="n">
        <v>11443.75</v>
      </c>
    </row>
    <row r="9" customFormat="false" ht="15" hidden="false" customHeight="false" outlineLevel="0" collapsed="false">
      <c r="B9" s="44" t="n">
        <v>44228</v>
      </c>
      <c r="C9" s="0" t="s">
        <v>56</v>
      </c>
      <c r="D9" s="45" t="n">
        <v>37605.72</v>
      </c>
      <c r="E9" s="0" t="s">
        <v>56</v>
      </c>
      <c r="F9" s="45" t="n">
        <v>24083.76</v>
      </c>
      <c r="G9" s="0" t="s">
        <v>56</v>
      </c>
      <c r="H9" s="45" t="n">
        <v>13521.96</v>
      </c>
    </row>
    <row r="10" customFormat="false" ht="15" hidden="false" customHeight="false" outlineLevel="0" collapsed="false">
      <c r="B10" s="44" t="n">
        <v>44256</v>
      </c>
      <c r="C10" s="0" t="s">
        <v>56</v>
      </c>
      <c r="D10" s="45" t="n">
        <v>39683.93</v>
      </c>
      <c r="E10" s="0" t="s">
        <v>56</v>
      </c>
      <c r="F10" s="45" t="n">
        <v>24083.76</v>
      </c>
      <c r="G10" s="0" t="s">
        <v>56</v>
      </c>
      <c r="H10" s="45" t="n">
        <v>15600.17</v>
      </c>
    </row>
    <row r="11" customFormat="false" ht="15" hidden="false" customHeight="false" outlineLevel="0" collapsed="false">
      <c r="B11" s="0" t="s">
        <v>57</v>
      </c>
      <c r="C11" s="0" t="n">
        <v>21</v>
      </c>
      <c r="D11" s="46" t="n">
        <v>40473</v>
      </c>
      <c r="E11" s="0" t="n">
        <v>65</v>
      </c>
      <c r="F11" s="46" t="n">
        <v>31152</v>
      </c>
      <c r="G11" s="0" t="n">
        <v>96</v>
      </c>
      <c r="H11" s="46" t="n">
        <v>9320.69</v>
      </c>
    </row>
    <row r="12" customFormat="false" ht="15" hidden="false" customHeight="false" outlineLevel="0" collapsed="false">
      <c r="B12" s="44" t="n">
        <v>44317</v>
      </c>
      <c r="C12" s="0" t="s">
        <v>56</v>
      </c>
      <c r="D12" s="45" t="n">
        <v>43347.52</v>
      </c>
      <c r="E12" s="0" t="s">
        <v>56</v>
      </c>
      <c r="F12" s="45" t="n">
        <v>32569.58</v>
      </c>
      <c r="G12" s="0" t="s">
        <v>56</v>
      </c>
      <c r="H12" s="45" t="n">
        <v>10777.94</v>
      </c>
    </row>
    <row r="13" customFormat="false" ht="15" hidden="false" customHeight="false" outlineLevel="0" collapsed="false">
      <c r="B13" s="44" t="n">
        <v>44348</v>
      </c>
      <c r="C13" s="0" t="s">
        <v>56</v>
      </c>
      <c r="D13" s="45" t="n">
        <v>43347.52</v>
      </c>
      <c r="E13" s="0" t="s">
        <v>56</v>
      </c>
      <c r="F13" s="45" t="n">
        <v>32569.58</v>
      </c>
      <c r="G13" s="0" t="s">
        <v>56</v>
      </c>
      <c r="H13" s="45" t="n">
        <v>10777.94</v>
      </c>
    </row>
    <row r="14" customFormat="false" ht="15" hidden="false" customHeight="false" outlineLevel="0" collapsed="false">
      <c r="B14" s="44" t="n">
        <v>44378</v>
      </c>
      <c r="C14" s="0" t="s">
        <v>56</v>
      </c>
      <c r="D14" s="45" t="n">
        <v>43347.52</v>
      </c>
      <c r="E14" s="0" t="s">
        <v>56</v>
      </c>
      <c r="F14" s="45" t="n">
        <v>32569.58</v>
      </c>
      <c r="G14" s="0" t="s">
        <v>56</v>
      </c>
      <c r="H14" s="45" t="n">
        <v>10777.94</v>
      </c>
    </row>
    <row r="15" customFormat="false" ht="15" hidden="false" customHeight="false" outlineLevel="0" collapsed="false">
      <c r="B15" s="44" t="n">
        <v>44409</v>
      </c>
      <c r="C15" s="0" t="s">
        <v>56</v>
      </c>
      <c r="D15" s="45" t="n">
        <v>45847.52</v>
      </c>
      <c r="E15" s="0" t="s">
        <v>56</v>
      </c>
      <c r="F15" s="45" t="n">
        <v>32569.58</v>
      </c>
      <c r="G15" s="0" t="s">
        <v>56</v>
      </c>
      <c r="H15" s="45" t="n">
        <v>13277.94</v>
      </c>
    </row>
    <row r="16" customFormat="false" ht="15" hidden="false" customHeight="false" outlineLevel="0" collapsed="false">
      <c r="B16" s="44" t="n">
        <v>44440</v>
      </c>
      <c r="C16" s="0" t="s">
        <v>56</v>
      </c>
      <c r="D16" s="45" t="n">
        <v>46221.39</v>
      </c>
      <c r="E16" s="0" t="s">
        <v>56</v>
      </c>
      <c r="F16" s="45" t="n">
        <v>32569.58</v>
      </c>
      <c r="G16" s="0" t="s">
        <v>56</v>
      </c>
      <c r="H16" s="45" t="n">
        <v>13651.81</v>
      </c>
    </row>
    <row r="17" customFormat="false" ht="15" hidden="false" customHeight="false" outlineLevel="0" collapsed="false">
      <c r="B17" s="44" t="n">
        <v>44470</v>
      </c>
      <c r="C17" s="0" t="s">
        <v>56</v>
      </c>
      <c r="D17" s="45" t="n">
        <v>46221.39</v>
      </c>
      <c r="E17" s="0" t="s">
        <v>56</v>
      </c>
      <c r="F17" s="45" t="n">
        <v>32569.58</v>
      </c>
      <c r="G17" s="0" t="s">
        <v>56</v>
      </c>
      <c r="H17" s="45" t="n">
        <v>13651.81</v>
      </c>
    </row>
    <row r="18" customFormat="false" ht="15" hidden="false" customHeight="false" outlineLevel="0" collapsed="false">
      <c r="B18" s="44" t="n">
        <v>44501</v>
      </c>
      <c r="C18" s="0" t="s">
        <v>56</v>
      </c>
      <c r="D18" s="45" t="n">
        <v>49454.49</v>
      </c>
      <c r="E18" s="0" t="s">
        <v>56</v>
      </c>
      <c r="F18" s="45" t="n">
        <v>32569.58</v>
      </c>
      <c r="G18" s="0" t="s">
        <v>56</v>
      </c>
      <c r="H18" s="45" t="n">
        <v>16884.91</v>
      </c>
    </row>
    <row r="19" customFormat="false" ht="15" hidden="false" customHeight="false" outlineLevel="0" collapsed="false">
      <c r="B19" s="44" t="n">
        <v>44531</v>
      </c>
      <c r="C19" s="0" t="s">
        <v>56</v>
      </c>
      <c r="D19" s="45" t="n">
        <v>49454.49</v>
      </c>
      <c r="E19" s="0" t="s">
        <v>56</v>
      </c>
      <c r="F19" s="45" t="n">
        <v>32569.58</v>
      </c>
      <c r="G19" s="0" t="s">
        <v>56</v>
      </c>
      <c r="H19" s="45" t="n">
        <v>16884.91</v>
      </c>
    </row>
    <row r="20" customFormat="false" ht="15" hidden="false" customHeight="false" outlineLevel="0" collapsed="false">
      <c r="B20" s="44" t="n">
        <v>44562</v>
      </c>
      <c r="C20" s="0" t="s">
        <v>56</v>
      </c>
      <c r="D20" s="45" t="n">
        <v>53952.4</v>
      </c>
      <c r="E20" s="0" t="s">
        <v>56</v>
      </c>
      <c r="F20" s="45" t="n">
        <v>40711.97</v>
      </c>
      <c r="G20" s="0" t="s">
        <v>56</v>
      </c>
      <c r="H20" s="45" t="n">
        <v>13240.43</v>
      </c>
    </row>
    <row r="21" customFormat="false" ht="15" hidden="false" customHeight="false" outlineLevel="0" collapsed="false">
      <c r="B21" s="44" t="n">
        <v>44593</v>
      </c>
      <c r="C21" s="0" t="s">
        <v>56</v>
      </c>
      <c r="D21" s="45" t="n">
        <v>57903.97</v>
      </c>
      <c r="E21" s="0" t="s">
        <v>56</v>
      </c>
      <c r="F21" s="45" t="n">
        <v>40711.97</v>
      </c>
      <c r="G21" s="0" t="s">
        <v>56</v>
      </c>
      <c r="H21" s="45" t="n">
        <v>17192</v>
      </c>
    </row>
    <row r="22" customFormat="false" ht="15" hidden="false" customHeight="false" outlineLevel="0" collapsed="false">
      <c r="B22" s="44" t="n">
        <v>44621</v>
      </c>
      <c r="C22" s="0" t="s">
        <v>56</v>
      </c>
      <c r="D22" s="45" t="n">
        <v>61496.31</v>
      </c>
      <c r="E22" s="0" t="s">
        <v>56</v>
      </c>
      <c r="F22" s="45" t="n">
        <v>40711.97</v>
      </c>
      <c r="G22" s="0" t="s">
        <v>56</v>
      </c>
      <c r="H22" s="45" t="n">
        <v>20784.34</v>
      </c>
    </row>
    <row r="23" customFormat="false" ht="15" hidden="false" customHeight="false" outlineLevel="0" collapsed="false">
      <c r="B23" s="0" t="s">
        <v>57</v>
      </c>
      <c r="C23" s="0" t="n">
        <v>22</v>
      </c>
      <c r="D23" s="46" t="n">
        <v>66248</v>
      </c>
      <c r="E23" s="0" t="n">
        <v>7</v>
      </c>
      <c r="F23" s="46" t="n">
        <v>50157</v>
      </c>
      <c r="G23" s="0" t="n">
        <v>15</v>
      </c>
      <c r="H23" s="46" t="n">
        <v>16090.92</v>
      </c>
    </row>
    <row r="24" customFormat="false" ht="15" hidden="false" customHeight="false" outlineLevel="0" collapsed="false">
      <c r="B24" s="44" t="n">
        <v>44682</v>
      </c>
      <c r="C24" s="0" t="s">
        <v>56</v>
      </c>
      <c r="D24" s="45" t="n">
        <v>69567.39</v>
      </c>
      <c r="E24" s="0" t="s">
        <v>56</v>
      </c>
      <c r="F24" s="45" t="n">
        <v>50157.15</v>
      </c>
      <c r="G24" s="0" t="s">
        <v>56</v>
      </c>
      <c r="H24" s="45" t="n">
        <v>19410.24</v>
      </c>
    </row>
    <row r="25" customFormat="false" ht="15" hidden="false" customHeight="false" outlineLevel="0" collapsed="false">
      <c r="B25" s="44" t="n">
        <v>44713</v>
      </c>
      <c r="C25" s="0" t="s">
        <v>56</v>
      </c>
      <c r="D25" s="45" t="n">
        <v>72886.71</v>
      </c>
      <c r="E25" s="0" t="s">
        <v>56</v>
      </c>
      <c r="F25" s="45" t="n">
        <v>50157.15</v>
      </c>
      <c r="G25" s="0" t="s">
        <v>56</v>
      </c>
      <c r="H25" s="45" t="n">
        <v>22729.56</v>
      </c>
    </row>
    <row r="26" customFormat="false" ht="15" hidden="false" customHeight="false" outlineLevel="0" collapsed="false">
      <c r="B26" s="44" t="n">
        <v>44743</v>
      </c>
      <c r="C26" s="0" t="s">
        <v>58</v>
      </c>
      <c r="D26" s="0" t="s">
        <v>59</v>
      </c>
      <c r="E26" s="0" t="s">
        <v>60</v>
      </c>
      <c r="F26" s="0" t="s">
        <v>61</v>
      </c>
      <c r="G26" s="0" t="n">
        <v>0.5</v>
      </c>
      <c r="H26" s="0" t="s">
        <v>62</v>
      </c>
    </row>
    <row r="32" customFormat="false" ht="15" hidden="false" customHeight="false" outlineLevel="0" collapsed="false">
      <c r="B32" s="0" t="n">
        <v>3</v>
      </c>
    </row>
    <row r="35" customFormat="false" ht="15" hidden="false" customHeight="false" outlineLevel="0" collapsed="false">
      <c r="B35" s="44" t="n">
        <v>44075</v>
      </c>
      <c r="C35" s="0" t="s">
        <v>56</v>
      </c>
      <c r="D35" s="45" t="n">
        <v>29453.46</v>
      </c>
      <c r="E35" s="0" t="s">
        <v>56</v>
      </c>
      <c r="F35" s="45" t="n">
        <v>20866.37</v>
      </c>
      <c r="G35" s="0" t="s">
        <v>56</v>
      </c>
      <c r="H35" s="45" t="n">
        <v>8587.09</v>
      </c>
    </row>
    <row r="36" customFormat="false" ht="15" hidden="false" customHeight="false" outlineLevel="0" collapsed="false">
      <c r="B36" s="44" t="n">
        <v>44105</v>
      </c>
      <c r="C36" s="0" t="s">
        <v>56</v>
      </c>
      <c r="D36" s="45" t="n">
        <v>33313.89</v>
      </c>
      <c r="E36" s="0" t="s">
        <v>56</v>
      </c>
      <c r="F36" s="45" t="n">
        <v>24296.27</v>
      </c>
      <c r="G36" s="0" t="s">
        <v>56</v>
      </c>
      <c r="H36" s="45" t="n">
        <v>9017.62</v>
      </c>
    </row>
    <row r="37" customFormat="false" ht="15" hidden="false" customHeight="false" outlineLevel="0" collapsed="false">
      <c r="B37" s="44" t="n">
        <v>44136</v>
      </c>
      <c r="C37" s="0" t="s">
        <v>56</v>
      </c>
      <c r="D37" s="45" t="n">
        <v>33313.89</v>
      </c>
      <c r="E37" s="0" t="s">
        <v>56</v>
      </c>
      <c r="F37" s="45" t="n">
        <v>24296.27</v>
      </c>
      <c r="G37" s="0" t="s">
        <v>56</v>
      </c>
      <c r="H37" s="45" t="n">
        <v>9017.62</v>
      </c>
    </row>
    <row r="38" customFormat="false" ht="15" hidden="false" customHeight="false" outlineLevel="0" collapsed="false">
      <c r="B38" s="44" t="n">
        <v>44166</v>
      </c>
      <c r="C38" s="0" t="s">
        <v>56</v>
      </c>
      <c r="D38" s="45" t="n">
        <v>33313.89</v>
      </c>
      <c r="E38" s="0" t="s">
        <v>56</v>
      </c>
      <c r="F38" s="45" t="n">
        <v>24296.27</v>
      </c>
      <c r="G38" s="0" t="s">
        <v>56</v>
      </c>
      <c r="H38" s="45" t="n">
        <v>9017.62</v>
      </c>
    </row>
    <row r="39" customFormat="false" ht="15" hidden="false" customHeight="false" outlineLevel="0" collapsed="false">
      <c r="B39" s="44" t="n">
        <v>44197</v>
      </c>
      <c r="C39" s="0" t="s">
        <v>56</v>
      </c>
      <c r="D39" s="45" t="n">
        <v>35527.51</v>
      </c>
      <c r="E39" s="0" t="s">
        <v>56</v>
      </c>
      <c r="F39" s="45" t="n">
        <v>24296.27</v>
      </c>
      <c r="G39" s="0" t="s">
        <v>56</v>
      </c>
      <c r="H39" s="45" t="n">
        <v>11231.24</v>
      </c>
    </row>
    <row r="40" customFormat="false" ht="15" hidden="false" customHeight="false" outlineLevel="0" collapsed="false">
      <c r="B40" s="44" t="n">
        <v>44228</v>
      </c>
      <c r="C40" s="0" t="s">
        <v>56</v>
      </c>
      <c r="D40" s="45" t="n">
        <v>37605.72</v>
      </c>
      <c r="E40" s="0" t="s">
        <v>56</v>
      </c>
      <c r="F40" s="45" t="n">
        <v>41505.47</v>
      </c>
      <c r="G40" s="0" t="s">
        <v>56</v>
      </c>
      <c r="H40" s="0" t="n">
        <v>0</v>
      </c>
    </row>
    <row r="41" customFormat="false" ht="15" hidden="false" customHeight="false" outlineLevel="0" collapsed="false">
      <c r="B41" s="44" t="n">
        <v>44256</v>
      </c>
      <c r="C41" s="0" t="s">
        <v>56</v>
      </c>
      <c r="D41" s="45" t="n">
        <v>39683.93</v>
      </c>
      <c r="E41" s="0" t="s">
        <v>56</v>
      </c>
      <c r="F41" s="45" t="n">
        <v>40268.58</v>
      </c>
      <c r="G41" s="0" t="s">
        <v>56</v>
      </c>
      <c r="H41" s="0" t="n">
        <v>0</v>
      </c>
    </row>
    <row r="42" customFormat="false" ht="15" hidden="false" customHeight="false" outlineLevel="0" collapsed="false">
      <c r="B42" s="0" t="s">
        <v>57</v>
      </c>
      <c r="C42" s="0" t="n">
        <v>21</v>
      </c>
      <c r="D42" s="46" t="n">
        <v>40473</v>
      </c>
      <c r="E42" s="0" t="n">
        <v>65</v>
      </c>
      <c r="F42" s="46" t="n">
        <v>36248</v>
      </c>
      <c r="G42" s="0" t="n">
        <v>18</v>
      </c>
      <c r="H42" s="46" t="n">
        <v>4225.47</v>
      </c>
    </row>
    <row r="43" customFormat="false" ht="15" hidden="false" customHeight="false" outlineLevel="0" collapsed="false">
      <c r="B43" s="44" t="n">
        <v>44317</v>
      </c>
      <c r="C43" s="0" t="s">
        <v>56</v>
      </c>
      <c r="D43" s="45" t="n">
        <v>43347.52</v>
      </c>
      <c r="E43" s="0" t="s">
        <v>56</v>
      </c>
      <c r="F43" s="45" t="n">
        <v>45492.52</v>
      </c>
      <c r="G43" s="0" t="s">
        <v>56</v>
      </c>
      <c r="H43" s="0" t="n">
        <v>0</v>
      </c>
    </row>
    <row r="44" customFormat="false" ht="15" hidden="false" customHeight="false" outlineLevel="0" collapsed="false">
      <c r="B44" s="44" t="n">
        <v>44348</v>
      </c>
      <c r="C44" s="0" t="s">
        <v>56</v>
      </c>
      <c r="D44" s="45" t="n">
        <v>43347.52</v>
      </c>
      <c r="E44" s="0" t="s">
        <v>56</v>
      </c>
      <c r="F44" s="45" t="n">
        <v>50272.55</v>
      </c>
      <c r="G44" s="0" t="s">
        <v>56</v>
      </c>
      <c r="H44" s="0" t="n">
        <v>0</v>
      </c>
    </row>
    <row r="45" customFormat="false" ht="15" hidden="false" customHeight="false" outlineLevel="0" collapsed="false">
      <c r="B45" s="44" t="n">
        <v>44378</v>
      </c>
      <c r="C45" s="0" t="s">
        <v>56</v>
      </c>
      <c r="D45" s="45" t="n">
        <v>43347.52</v>
      </c>
      <c r="E45" s="0" t="s">
        <v>56</v>
      </c>
      <c r="F45" s="45" t="n">
        <v>45007.93</v>
      </c>
      <c r="G45" s="0" t="s">
        <v>56</v>
      </c>
      <c r="H45" s="0" t="n">
        <v>0</v>
      </c>
    </row>
    <row r="46" customFormat="false" ht="15" hidden="false" customHeight="false" outlineLevel="0" collapsed="false">
      <c r="B46" s="44" t="n">
        <v>44409</v>
      </c>
      <c r="C46" s="0" t="s">
        <v>56</v>
      </c>
      <c r="D46" s="45" t="n">
        <v>45847.52</v>
      </c>
      <c r="E46" s="0" t="s">
        <v>56</v>
      </c>
      <c r="F46" s="45" t="n">
        <v>46219.51</v>
      </c>
      <c r="G46" s="0" t="s">
        <v>56</v>
      </c>
      <c r="H46" s="0" t="n">
        <v>0</v>
      </c>
    </row>
    <row r="47" customFormat="false" ht="15" hidden="false" customHeight="false" outlineLevel="0" collapsed="false">
      <c r="B47" s="44" t="n">
        <v>44440</v>
      </c>
      <c r="C47" s="0" t="s">
        <v>56</v>
      </c>
      <c r="D47" s="45" t="n">
        <v>46610.56</v>
      </c>
      <c r="E47" s="0" t="s">
        <v>56</v>
      </c>
      <c r="F47" s="45" t="n">
        <v>47209.63</v>
      </c>
      <c r="G47" s="0" t="s">
        <v>56</v>
      </c>
      <c r="H47" s="0" t="n">
        <v>0</v>
      </c>
    </row>
    <row r="48" customFormat="false" ht="15" hidden="false" customHeight="false" outlineLevel="0" collapsed="false">
      <c r="B48" s="44" t="n">
        <v>44470</v>
      </c>
      <c r="C48" s="0" t="s">
        <v>56</v>
      </c>
      <c r="D48" s="45" t="n">
        <v>46610.56</v>
      </c>
      <c r="E48" s="0" t="s">
        <v>56</v>
      </c>
      <c r="F48" s="45" t="n">
        <v>52164.48</v>
      </c>
      <c r="G48" s="0" t="s">
        <v>56</v>
      </c>
      <c r="H48" s="0" t="n">
        <v>0</v>
      </c>
    </row>
    <row r="49" customFormat="false" ht="15" hidden="false" customHeight="false" outlineLevel="0" collapsed="false">
      <c r="B49" s="44" t="n">
        <v>44501</v>
      </c>
      <c r="C49" s="0" t="s">
        <v>56</v>
      </c>
      <c r="D49" s="45" t="n">
        <v>49843.66</v>
      </c>
      <c r="E49" s="0" t="s">
        <v>56</v>
      </c>
      <c r="F49" s="45" t="n">
        <v>50627.25</v>
      </c>
      <c r="G49" s="0" t="s">
        <v>56</v>
      </c>
      <c r="H49" s="0" t="n">
        <v>0</v>
      </c>
    </row>
    <row r="50" customFormat="false" ht="15" hidden="false" customHeight="false" outlineLevel="0" collapsed="false">
      <c r="B50" s="44" t="n">
        <v>44531</v>
      </c>
      <c r="C50" s="0" t="s">
        <v>56</v>
      </c>
      <c r="D50" s="45" t="n">
        <v>49843.66</v>
      </c>
      <c r="E50" s="0" t="s">
        <v>56</v>
      </c>
      <c r="F50" s="45" t="n">
        <v>62464.17</v>
      </c>
      <c r="G50" s="0" t="s">
        <v>56</v>
      </c>
      <c r="H50" s="0" t="n">
        <v>0</v>
      </c>
    </row>
    <row r="51" customFormat="false" ht="15" hidden="false" customHeight="false" outlineLevel="0" collapsed="false">
      <c r="B51" s="44" t="n">
        <v>44562</v>
      </c>
      <c r="C51" s="0" t="s">
        <v>56</v>
      </c>
      <c r="D51" s="45" t="n">
        <v>53952.4</v>
      </c>
      <c r="E51" s="0" t="s">
        <v>56</v>
      </c>
      <c r="F51" s="45" t="n">
        <v>58251.62</v>
      </c>
      <c r="G51" s="0" t="s">
        <v>56</v>
      </c>
      <c r="H51" s="0" t="n">
        <v>0</v>
      </c>
    </row>
    <row r="52" customFormat="false" ht="15" hidden="false" customHeight="false" outlineLevel="0" collapsed="false">
      <c r="B52" s="44" t="n">
        <v>44593</v>
      </c>
      <c r="C52" s="0" t="s">
        <v>56</v>
      </c>
      <c r="D52" s="45" t="n">
        <v>57903.97</v>
      </c>
      <c r="E52" s="0" t="s">
        <v>56</v>
      </c>
      <c r="F52" s="45" t="n">
        <v>57593.44</v>
      </c>
      <c r="G52" s="0" t="s">
        <v>56</v>
      </c>
      <c r="H52" s="0" t="n">
        <v>310.53</v>
      </c>
    </row>
    <row r="53" customFormat="false" ht="15" hidden="false" customHeight="false" outlineLevel="0" collapsed="false">
      <c r="B53" s="44" t="n">
        <v>44621</v>
      </c>
      <c r="C53" s="0" t="s">
        <v>56</v>
      </c>
      <c r="D53" s="45" t="n">
        <v>61496.31</v>
      </c>
      <c r="E53" s="0" t="s">
        <v>56</v>
      </c>
      <c r="F53" s="45" t="n">
        <v>63098.79</v>
      </c>
      <c r="G53" s="0" t="s">
        <v>56</v>
      </c>
      <c r="H53" s="0" t="n">
        <v>0</v>
      </c>
    </row>
    <row r="54" customFormat="false" ht="15" hidden="false" customHeight="false" outlineLevel="0" collapsed="false">
      <c r="B54" s="0" t="s">
        <v>57</v>
      </c>
      <c r="C54" s="0" t="n">
        <v>22</v>
      </c>
      <c r="D54" s="46" t="n">
        <v>66248</v>
      </c>
      <c r="E54" s="0" t="n">
        <v>7</v>
      </c>
      <c r="F54" s="46" t="n">
        <v>67928</v>
      </c>
      <c r="G54" s="0" t="n">
        <v>1</v>
      </c>
      <c r="H54" s="46" t="n">
        <v>0</v>
      </c>
    </row>
    <row r="55" customFormat="false" ht="15" hidden="false" customHeight="false" outlineLevel="0" collapsed="false">
      <c r="B55" s="44" t="n">
        <v>44682</v>
      </c>
      <c r="C55" s="0" t="s">
        <v>56</v>
      </c>
      <c r="D55" s="45" t="n">
        <v>69567.39</v>
      </c>
      <c r="E55" s="0" t="s">
        <v>56</v>
      </c>
      <c r="F55" s="45" t="n">
        <v>80029.07</v>
      </c>
      <c r="G55" s="0" t="s">
        <v>56</v>
      </c>
      <c r="H55" s="0" t="n">
        <v>0</v>
      </c>
    </row>
    <row r="56" customFormat="false" ht="15" hidden="false" customHeight="false" outlineLevel="0" collapsed="false">
      <c r="B56" s="44" t="n">
        <v>44713</v>
      </c>
      <c r="C56" s="0" t="s">
        <v>56</v>
      </c>
      <c r="D56" s="45" t="n">
        <v>72886.71</v>
      </c>
      <c r="E56" s="0" t="s">
        <v>56</v>
      </c>
      <c r="F56" s="45" t="n">
        <v>76300.78</v>
      </c>
      <c r="G56" s="0" t="s">
        <v>56</v>
      </c>
      <c r="H56" s="0" t="n">
        <v>0</v>
      </c>
    </row>
    <row r="57" customFormat="false" ht="15" hidden="false" customHeight="false" outlineLevel="0" collapsed="false">
      <c r="B57" s="44" t="n">
        <v>44743</v>
      </c>
      <c r="C57" s="0" t="s">
        <v>56</v>
      </c>
      <c r="D57" s="45" t="n">
        <v>72886.71</v>
      </c>
      <c r="E57" s="0" t="s">
        <v>56</v>
      </c>
      <c r="F57" s="45" t="n">
        <v>70371.54</v>
      </c>
      <c r="G57" s="0" t="s">
        <v>56</v>
      </c>
      <c r="H57" s="45" t="n">
        <v>2515.17</v>
      </c>
    </row>
    <row r="58" customFormat="false" ht="15" hidden="false" customHeight="false" outlineLevel="0" collapsed="false">
      <c r="B58" s="44" t="n">
        <v>44774</v>
      </c>
      <c r="C58" s="0" t="s">
        <v>58</v>
      </c>
      <c r="D58" s="0" t="s">
        <v>59</v>
      </c>
      <c r="E58" s="0" t="s">
        <v>60</v>
      </c>
      <c r="F58" s="0" t="s">
        <v>63</v>
      </c>
      <c r="G58" s="0" t="n">
        <v>0.3</v>
      </c>
      <c r="H58" s="0" t="s">
        <v>64</v>
      </c>
    </row>
    <row r="62" customFormat="false" ht="15" hidden="false" customHeight="false" outlineLevel="0" collapsed="false">
      <c r="B62" s="0" t="s">
        <v>65</v>
      </c>
    </row>
    <row r="64" customFormat="false" ht="15" hidden="false" customHeight="false" outlineLevel="0" collapsed="false">
      <c r="B64" s="44" t="n">
        <v>44075</v>
      </c>
      <c r="C64" s="0" t="s">
        <v>56</v>
      </c>
      <c r="D64" s="45" t="n">
        <v>25162.42</v>
      </c>
      <c r="E64" s="0" t="s">
        <v>56</v>
      </c>
      <c r="F64" s="45" t="n">
        <v>21413.3</v>
      </c>
      <c r="G64" s="0" t="s">
        <v>56</v>
      </c>
      <c r="H64" s="45" t="n">
        <v>3749.12</v>
      </c>
    </row>
    <row r="65" customFormat="false" ht="15" hidden="false" customHeight="false" outlineLevel="0" collapsed="false">
      <c r="B65" s="44" t="n">
        <v>44105</v>
      </c>
      <c r="C65" s="0" t="s">
        <v>56</v>
      </c>
      <c r="D65" s="45" t="n">
        <v>28481.01</v>
      </c>
      <c r="E65" s="0" t="s">
        <v>56</v>
      </c>
      <c r="F65" s="45" t="n">
        <v>24933.8</v>
      </c>
      <c r="G65" s="0" t="s">
        <v>56</v>
      </c>
      <c r="H65" s="45" t="n">
        <v>3547.21</v>
      </c>
    </row>
    <row r="66" customFormat="false" ht="15" hidden="false" customHeight="false" outlineLevel="0" collapsed="false">
      <c r="B66" s="44" t="n">
        <v>44136</v>
      </c>
      <c r="C66" s="0" t="s">
        <v>56</v>
      </c>
      <c r="D66" s="45" t="n">
        <v>28481.01</v>
      </c>
      <c r="E66" s="0" t="s">
        <v>56</v>
      </c>
      <c r="F66" s="45" t="n">
        <v>24933.8</v>
      </c>
      <c r="G66" s="0" t="s">
        <v>56</v>
      </c>
      <c r="H66" s="45" t="n">
        <v>3547.21</v>
      </c>
    </row>
    <row r="67" customFormat="false" ht="15" hidden="false" customHeight="false" outlineLevel="0" collapsed="false">
      <c r="B67" s="44" t="n">
        <v>44166</v>
      </c>
      <c r="C67" s="0" t="s">
        <v>56</v>
      </c>
      <c r="D67" s="45" t="n">
        <v>28481.01</v>
      </c>
      <c r="E67" s="0" t="s">
        <v>56</v>
      </c>
      <c r="F67" s="45" t="n">
        <v>24933.8</v>
      </c>
      <c r="G67" s="0" t="s">
        <v>56</v>
      </c>
      <c r="H67" s="45" t="n">
        <v>3547.21</v>
      </c>
    </row>
    <row r="68" customFormat="false" ht="15" hidden="false" customHeight="false" outlineLevel="0" collapsed="false">
      <c r="B68" s="44" t="n">
        <v>44197</v>
      </c>
      <c r="C68" s="0" t="s">
        <v>56</v>
      </c>
      <c r="D68" s="45" t="n">
        <v>30410.33</v>
      </c>
      <c r="E68" s="0" t="s">
        <v>56</v>
      </c>
      <c r="F68" s="45" t="n">
        <v>24933.8</v>
      </c>
      <c r="G68" s="0" t="s">
        <v>56</v>
      </c>
      <c r="H68" s="45" t="n">
        <v>5476.53</v>
      </c>
    </row>
    <row r="69" customFormat="false" ht="15" hidden="false" customHeight="false" outlineLevel="0" collapsed="false">
      <c r="B69" s="44" t="n">
        <v>44228</v>
      </c>
      <c r="C69" s="0" t="s">
        <v>56</v>
      </c>
      <c r="D69" s="45" t="n">
        <v>32142.17</v>
      </c>
      <c r="E69" s="0" t="s">
        <v>56</v>
      </c>
      <c r="F69" s="45" t="n">
        <v>46087.08</v>
      </c>
      <c r="G69" s="0" t="s">
        <v>56</v>
      </c>
      <c r="H69" s="0" t="n">
        <v>0</v>
      </c>
    </row>
    <row r="70" customFormat="false" ht="15" hidden="false" customHeight="false" outlineLevel="0" collapsed="false">
      <c r="B70" s="44" t="n">
        <v>44256</v>
      </c>
      <c r="C70" s="0" t="s">
        <v>56</v>
      </c>
      <c r="D70" s="45" t="n">
        <v>34142.04</v>
      </c>
      <c r="E70" s="0" t="s">
        <v>56</v>
      </c>
      <c r="F70" s="45" t="n">
        <v>33980.25</v>
      </c>
      <c r="G70" s="0" t="s">
        <v>56</v>
      </c>
      <c r="H70" s="0" t="n">
        <v>161.79</v>
      </c>
    </row>
    <row r="71" customFormat="false" ht="15" hidden="false" customHeight="false" outlineLevel="0" collapsed="false">
      <c r="B71" s="44" t="n">
        <v>44287</v>
      </c>
      <c r="C71" s="0" t="s">
        <v>56</v>
      </c>
      <c r="D71" s="45" t="n">
        <v>35025.27</v>
      </c>
      <c r="E71" s="0" t="s">
        <v>56</v>
      </c>
      <c r="F71" s="45" t="n">
        <v>38308.02</v>
      </c>
      <c r="G71" s="0" t="s">
        <v>56</v>
      </c>
      <c r="H71" s="0" t="n">
        <v>0</v>
      </c>
    </row>
    <row r="72" customFormat="false" ht="15" hidden="false" customHeight="false" outlineLevel="0" collapsed="false">
      <c r="B72" s="44" t="n">
        <v>44317</v>
      </c>
      <c r="C72" s="0" t="s">
        <v>56</v>
      </c>
      <c r="D72" s="45" t="n">
        <v>37420.16</v>
      </c>
      <c r="E72" s="0" t="s">
        <v>56</v>
      </c>
      <c r="F72" s="45" t="n">
        <v>37419.1</v>
      </c>
      <c r="G72" s="0" t="s">
        <v>56</v>
      </c>
      <c r="H72" s="0" t="n">
        <v>1.06</v>
      </c>
    </row>
    <row r="73" customFormat="false" ht="15" hidden="false" customHeight="false" outlineLevel="0" collapsed="false">
      <c r="B73" s="44" t="n">
        <v>44348</v>
      </c>
      <c r="C73" s="0" t="s">
        <v>56</v>
      </c>
      <c r="D73" s="45" t="n">
        <v>37420.16</v>
      </c>
      <c r="E73" s="0" t="s">
        <v>56</v>
      </c>
      <c r="F73" s="45" t="n">
        <v>38169.1</v>
      </c>
      <c r="G73" s="0" t="s">
        <v>56</v>
      </c>
      <c r="H73" s="0" t="n">
        <v>0</v>
      </c>
    </row>
    <row r="74" customFormat="false" ht="15" hidden="false" customHeight="false" outlineLevel="0" collapsed="false">
      <c r="B74" s="44" t="n">
        <v>44378</v>
      </c>
      <c r="C74" s="0" t="s">
        <v>56</v>
      </c>
      <c r="D74" s="45" t="n">
        <v>37420.16</v>
      </c>
      <c r="E74" s="0" t="s">
        <v>56</v>
      </c>
      <c r="F74" s="45" t="n">
        <v>38169.1</v>
      </c>
      <c r="G74" s="0" t="s">
        <v>56</v>
      </c>
      <c r="H74" s="0" t="n">
        <v>0</v>
      </c>
    </row>
    <row r="75" customFormat="false" ht="15" hidden="false" customHeight="false" outlineLevel="0" collapsed="false">
      <c r="B75" s="44" t="n">
        <v>44409</v>
      </c>
      <c r="C75" s="0" t="s">
        <v>56</v>
      </c>
      <c r="D75" s="45" t="n">
        <v>39503.49</v>
      </c>
      <c r="E75" s="0" t="s">
        <v>56</v>
      </c>
      <c r="F75" s="45" t="n">
        <v>40003.1</v>
      </c>
      <c r="G75" s="0" t="s">
        <v>56</v>
      </c>
      <c r="H75" s="0" t="n">
        <v>0</v>
      </c>
    </row>
    <row r="76" customFormat="false" ht="15" hidden="false" customHeight="false" outlineLevel="0" collapsed="false">
      <c r="B76" s="44" t="n">
        <v>44440</v>
      </c>
      <c r="C76" s="0" t="s">
        <v>56</v>
      </c>
      <c r="D76" s="45" t="n">
        <v>39815.05</v>
      </c>
      <c r="E76" s="0" t="s">
        <v>56</v>
      </c>
      <c r="F76" s="45" t="n">
        <v>41212.59</v>
      </c>
      <c r="G76" s="0" t="s">
        <v>56</v>
      </c>
      <c r="H76" s="0" t="n">
        <v>0</v>
      </c>
    </row>
    <row r="77" customFormat="false" ht="15" hidden="false" customHeight="false" outlineLevel="0" collapsed="false">
      <c r="B77" s="44" t="n">
        <v>44470</v>
      </c>
      <c r="C77" s="0" t="s">
        <v>56</v>
      </c>
      <c r="D77" s="45" t="n">
        <v>39815.05</v>
      </c>
      <c r="E77" s="0" t="s">
        <v>56</v>
      </c>
      <c r="F77" s="45" t="n">
        <v>40126.88</v>
      </c>
      <c r="G77" s="0" t="s">
        <v>56</v>
      </c>
      <c r="H77" s="0" t="n">
        <v>0</v>
      </c>
    </row>
    <row r="78" customFormat="false" ht="15" hidden="false" customHeight="false" outlineLevel="0" collapsed="false">
      <c r="B78" s="44" t="n">
        <v>44501</v>
      </c>
      <c r="C78" s="0" t="s">
        <v>56</v>
      </c>
      <c r="D78" s="45" t="n">
        <v>42509.3</v>
      </c>
      <c r="E78" s="0" t="s">
        <v>56</v>
      </c>
      <c r="F78" s="45" t="n">
        <v>39684.47</v>
      </c>
      <c r="G78" s="0" t="s">
        <v>56</v>
      </c>
      <c r="H78" s="45" t="n">
        <v>2824.83</v>
      </c>
    </row>
    <row r="79" customFormat="false" ht="15" hidden="false" customHeight="false" outlineLevel="0" collapsed="false">
      <c r="B79" s="44" t="n">
        <v>44531</v>
      </c>
      <c r="C79" s="0" t="s">
        <v>56</v>
      </c>
      <c r="D79" s="45" t="n">
        <v>42509.3</v>
      </c>
      <c r="E79" s="0" t="s">
        <v>56</v>
      </c>
      <c r="F79" s="45" t="n">
        <v>45314.29</v>
      </c>
      <c r="G79" s="0" t="s">
        <v>56</v>
      </c>
      <c r="H79" s="0" t="n">
        <v>0</v>
      </c>
    </row>
    <row r="80" customFormat="false" ht="15" hidden="false" customHeight="false" outlineLevel="0" collapsed="false">
      <c r="B80" s="44" t="n">
        <v>44562</v>
      </c>
      <c r="C80" s="0" t="s">
        <v>56</v>
      </c>
      <c r="D80" s="45" t="n">
        <v>46176.48</v>
      </c>
      <c r="E80" s="0" t="s">
        <v>56</v>
      </c>
      <c r="F80" s="45" t="n">
        <v>36586.01</v>
      </c>
      <c r="G80" s="0" t="s">
        <v>56</v>
      </c>
      <c r="H80" s="45" t="n">
        <v>9590.47</v>
      </c>
    </row>
    <row r="81" customFormat="false" ht="15" hidden="false" customHeight="false" outlineLevel="0" collapsed="false">
      <c r="B81" s="44" t="n">
        <v>44593</v>
      </c>
      <c r="C81" s="0" t="s">
        <v>56</v>
      </c>
      <c r="D81" s="45" t="n">
        <v>49469.45</v>
      </c>
      <c r="E81" s="0" t="s">
        <v>56</v>
      </c>
      <c r="F81" s="45" t="n">
        <v>52983.09</v>
      </c>
      <c r="G81" s="0" t="s">
        <v>56</v>
      </c>
      <c r="H81" s="0" t="n">
        <v>0</v>
      </c>
    </row>
    <row r="82" customFormat="false" ht="15" hidden="false" customHeight="false" outlineLevel="0" collapsed="false">
      <c r="B82" s="44" t="n">
        <v>44621</v>
      </c>
      <c r="C82" s="0" t="s">
        <v>56</v>
      </c>
      <c r="D82" s="45" t="n">
        <v>52868.44</v>
      </c>
      <c r="E82" s="0" t="s">
        <v>56</v>
      </c>
      <c r="F82" s="45" t="n">
        <v>52023.42</v>
      </c>
      <c r="G82" s="0" t="s">
        <v>56</v>
      </c>
      <c r="H82" s="45" t="n">
        <v>845.02</v>
      </c>
    </row>
    <row r="83" customFormat="false" ht="15" hidden="false" customHeight="false" outlineLevel="0" collapsed="false">
      <c r="B83" s="44" t="n">
        <v>44652</v>
      </c>
      <c r="C83" s="0" t="s">
        <v>56</v>
      </c>
      <c r="D83" s="45" t="n">
        <v>57204.44</v>
      </c>
      <c r="E83" s="0" t="s">
        <v>56</v>
      </c>
      <c r="F83" s="45" t="n">
        <v>54861.49</v>
      </c>
      <c r="G83" s="0" t="s">
        <v>56</v>
      </c>
      <c r="H83" s="45" t="n">
        <v>2342.95</v>
      </c>
    </row>
    <row r="84" customFormat="false" ht="15" hidden="false" customHeight="false" outlineLevel="0" collapsed="false">
      <c r="B84" s="44" t="n">
        <v>44682</v>
      </c>
      <c r="C84" s="0" t="s">
        <v>56</v>
      </c>
      <c r="D84" s="45" t="n">
        <v>59970.54</v>
      </c>
      <c r="E84" s="0" t="s">
        <v>56</v>
      </c>
      <c r="F84" s="45" t="n">
        <v>55632.52</v>
      </c>
      <c r="G84" s="0" t="s">
        <v>56</v>
      </c>
      <c r="H84" s="45" t="n">
        <v>4338.02</v>
      </c>
    </row>
    <row r="85" customFormat="false" ht="15" hidden="false" customHeight="false" outlineLevel="0" collapsed="false">
      <c r="B85" s="44" t="n">
        <v>44713</v>
      </c>
      <c r="C85" s="0" t="s">
        <v>56</v>
      </c>
      <c r="D85" s="45" t="n">
        <v>62736.63</v>
      </c>
      <c r="E85" s="0" t="s">
        <v>56</v>
      </c>
      <c r="F85" s="45" t="n">
        <v>62252.33</v>
      </c>
      <c r="G85" s="0" t="s">
        <v>56</v>
      </c>
      <c r="H85" s="0" t="n">
        <v>484.3</v>
      </c>
    </row>
    <row r="86" customFormat="false" ht="15" hidden="false" customHeight="false" outlineLevel="0" collapsed="false">
      <c r="B86" s="44" t="n">
        <v>44743</v>
      </c>
      <c r="C86" s="0" t="s">
        <v>56</v>
      </c>
      <c r="D86" s="45" t="n">
        <v>62736.63</v>
      </c>
      <c r="E86" s="0" t="s">
        <v>56</v>
      </c>
      <c r="F86" s="45" t="n">
        <v>51927.46</v>
      </c>
      <c r="G86" s="0" t="s">
        <v>56</v>
      </c>
      <c r="H86" s="45" t="n">
        <v>10809.17</v>
      </c>
    </row>
    <row r="87" customFormat="false" ht="15" hidden="false" customHeight="false" outlineLevel="0" collapsed="false">
      <c r="B87" s="44" t="n">
        <v>44774</v>
      </c>
      <c r="C87" s="0" t="s">
        <v>66</v>
      </c>
      <c r="D87" s="0" t="s">
        <v>56</v>
      </c>
      <c r="E87" s="45" t="n">
        <v>11605.96</v>
      </c>
      <c r="F87" s="0" t="s">
        <v>56</v>
      </c>
      <c r="G87" s="45" t="n">
        <v>51927.46</v>
      </c>
      <c r="H87" s="0" t="s">
        <v>56</v>
      </c>
      <c r="I87" s="0" t="n">
        <v>0</v>
      </c>
    </row>
    <row r="91" customFormat="false" ht="15" hidden="false" customHeight="false" outlineLevel="0" collapsed="false">
      <c r="B91" s="0" t="s">
        <v>67</v>
      </c>
    </row>
    <row r="93" customFormat="false" ht="15" hidden="false" customHeight="false" outlineLevel="0" collapsed="false">
      <c r="B93" s="44" t="n">
        <v>44044</v>
      </c>
      <c r="C93" s="0" t="s">
        <v>56</v>
      </c>
      <c r="D93" s="45" t="n">
        <v>29206.31</v>
      </c>
      <c r="E93" s="0" t="s">
        <v>56</v>
      </c>
      <c r="F93" s="45" t="n">
        <v>20683.86</v>
      </c>
      <c r="G93" s="0" t="s">
        <v>56</v>
      </c>
      <c r="H93" s="45" t="n">
        <v>8522.45</v>
      </c>
    </row>
    <row r="94" customFormat="false" ht="15" hidden="false" customHeight="false" outlineLevel="0" collapsed="false">
      <c r="B94" s="44" t="n">
        <v>44075</v>
      </c>
      <c r="C94" s="0" t="s">
        <v>56</v>
      </c>
      <c r="D94" s="45" t="n">
        <v>29206.31</v>
      </c>
      <c r="E94" s="0" t="s">
        <v>56</v>
      </c>
      <c r="F94" s="45" t="n">
        <v>20683.86</v>
      </c>
      <c r="G94" s="0" t="s">
        <v>56</v>
      </c>
      <c r="H94" s="45" t="n">
        <v>8522.45</v>
      </c>
    </row>
    <row r="95" customFormat="false" ht="15" hidden="false" customHeight="false" outlineLevel="0" collapsed="false">
      <c r="B95" s="44" t="n">
        <v>44105</v>
      </c>
      <c r="C95" s="0" t="s">
        <v>56</v>
      </c>
      <c r="D95" s="45" t="n">
        <v>33026.11</v>
      </c>
      <c r="E95" s="0" t="s">
        <v>56</v>
      </c>
      <c r="F95" s="45" t="n">
        <v>24083.76</v>
      </c>
      <c r="G95" s="0" t="s">
        <v>56</v>
      </c>
      <c r="H95" s="45" t="n">
        <v>8942.35</v>
      </c>
    </row>
    <row r="96" customFormat="false" ht="15" hidden="false" customHeight="false" outlineLevel="0" collapsed="false">
      <c r="B96" s="44" t="n">
        <v>44136</v>
      </c>
      <c r="C96" s="0" t="s">
        <v>56</v>
      </c>
      <c r="D96" s="45" t="n">
        <v>33026.11</v>
      </c>
      <c r="E96" s="0" t="s">
        <v>56</v>
      </c>
      <c r="F96" s="45" t="n">
        <v>24083.76</v>
      </c>
      <c r="G96" s="0" t="s">
        <v>56</v>
      </c>
      <c r="H96" s="45" t="n">
        <v>8942.35</v>
      </c>
    </row>
    <row r="97" customFormat="false" ht="15" hidden="false" customHeight="false" outlineLevel="0" collapsed="false">
      <c r="B97" s="44" t="n">
        <v>44166</v>
      </c>
      <c r="C97" s="0" t="s">
        <v>56</v>
      </c>
      <c r="D97" s="45" t="n">
        <v>33026.11</v>
      </c>
      <c r="E97" s="0" t="s">
        <v>56</v>
      </c>
      <c r="F97" s="45" t="n">
        <v>24083.76</v>
      </c>
      <c r="G97" s="0" t="s">
        <v>56</v>
      </c>
      <c r="H97" s="45" t="n">
        <v>8942.35</v>
      </c>
    </row>
    <row r="98" customFormat="false" ht="15" hidden="false" customHeight="false" outlineLevel="0" collapsed="false">
      <c r="B98" s="44" t="n">
        <v>44197</v>
      </c>
      <c r="C98" s="0" t="s">
        <v>56</v>
      </c>
      <c r="D98" s="45" t="n">
        <v>35205.88</v>
      </c>
      <c r="E98" s="0" t="s">
        <v>56</v>
      </c>
      <c r="F98" s="45" t="n">
        <v>31550.98</v>
      </c>
      <c r="G98" s="0" t="s">
        <v>56</v>
      </c>
      <c r="H98" s="45" t="n">
        <v>3654.9</v>
      </c>
    </row>
    <row r="99" customFormat="false" ht="15" hidden="false" customHeight="false" outlineLevel="0" collapsed="false">
      <c r="B99" s="44" t="n">
        <v>44228</v>
      </c>
      <c r="C99" s="0" t="s">
        <v>56</v>
      </c>
      <c r="D99" s="45" t="n">
        <v>37284.09</v>
      </c>
      <c r="E99" s="0" t="s">
        <v>56</v>
      </c>
      <c r="F99" s="45" t="n">
        <v>30272.42</v>
      </c>
      <c r="G99" s="0" t="s">
        <v>56</v>
      </c>
      <c r="H99" s="45" t="n">
        <v>7011.67</v>
      </c>
    </row>
    <row r="100" customFormat="false" ht="15" hidden="false" customHeight="false" outlineLevel="0" collapsed="false">
      <c r="B100" s="44" t="n">
        <v>44256</v>
      </c>
      <c r="C100" s="0" t="s">
        <v>56</v>
      </c>
      <c r="D100" s="45" t="n">
        <v>39362.3</v>
      </c>
      <c r="E100" s="0" t="s">
        <v>56</v>
      </c>
      <c r="F100" s="45" t="n">
        <v>38288.96</v>
      </c>
      <c r="G100" s="0" t="s">
        <v>56</v>
      </c>
      <c r="H100" s="45" t="n">
        <v>1073.34</v>
      </c>
    </row>
    <row r="101" customFormat="false" ht="15" hidden="false" customHeight="false" outlineLevel="0" collapsed="false">
      <c r="B101" s="44" t="n">
        <v>44287</v>
      </c>
      <c r="C101" s="0" t="s">
        <v>56</v>
      </c>
      <c r="D101" s="45" t="n">
        <v>40084.48</v>
      </c>
      <c r="E101" s="0" t="s">
        <v>56</v>
      </c>
      <c r="F101" s="45" t="n">
        <v>40762.43</v>
      </c>
      <c r="G101" s="0" t="s">
        <v>56</v>
      </c>
      <c r="H101" s="0" t="n">
        <v>0</v>
      </c>
    </row>
    <row r="102" customFormat="false" ht="15" hidden="false" customHeight="false" outlineLevel="0" collapsed="false">
      <c r="B102" s="44" t="n">
        <v>44317</v>
      </c>
      <c r="C102" s="0" t="s">
        <v>56</v>
      </c>
      <c r="D102" s="45" t="n">
        <v>42958.35</v>
      </c>
      <c r="E102" s="0" t="s">
        <v>56</v>
      </c>
      <c r="F102" s="45" t="n">
        <v>43432.31</v>
      </c>
      <c r="G102" s="0" t="s">
        <v>56</v>
      </c>
      <c r="H102" s="0" t="n">
        <v>0</v>
      </c>
    </row>
    <row r="103" customFormat="false" ht="15" hidden="false" customHeight="false" outlineLevel="0" collapsed="false">
      <c r="B103" s="44" t="n">
        <v>44348</v>
      </c>
      <c r="C103" s="0" t="s">
        <v>56</v>
      </c>
      <c r="D103" s="45" t="n">
        <v>42958.35</v>
      </c>
      <c r="E103" s="0" t="s">
        <v>56</v>
      </c>
      <c r="F103" s="45" t="n">
        <v>41571.29</v>
      </c>
      <c r="G103" s="0" t="s">
        <v>56</v>
      </c>
      <c r="H103" s="45" t="n">
        <v>1387.06</v>
      </c>
    </row>
    <row r="104" customFormat="false" ht="15" hidden="false" customHeight="false" outlineLevel="0" collapsed="false">
      <c r="B104" s="44" t="n">
        <v>44378</v>
      </c>
      <c r="C104" s="0" t="s">
        <v>56</v>
      </c>
      <c r="D104" s="45" t="n">
        <v>42958.35</v>
      </c>
      <c r="E104" s="0" t="s">
        <v>56</v>
      </c>
      <c r="F104" s="45" t="n">
        <v>42556.1</v>
      </c>
      <c r="G104" s="0" t="s">
        <v>56</v>
      </c>
      <c r="H104" s="0" t="n">
        <v>402.25</v>
      </c>
    </row>
    <row r="105" customFormat="false" ht="15" hidden="false" customHeight="false" outlineLevel="0" collapsed="false">
      <c r="B105" s="44" t="n">
        <v>44409</v>
      </c>
      <c r="C105" s="0" t="s">
        <v>56</v>
      </c>
      <c r="D105" s="45" t="n">
        <v>45847.52</v>
      </c>
      <c r="E105" s="0" t="s">
        <v>56</v>
      </c>
      <c r="F105" s="45" t="n">
        <v>43317.71</v>
      </c>
      <c r="G105" s="0" t="s">
        <v>56</v>
      </c>
      <c r="H105" s="45" t="n">
        <v>2529.81</v>
      </c>
    </row>
    <row r="106" customFormat="false" ht="15" hidden="false" customHeight="false" outlineLevel="0" collapsed="false">
      <c r="B106" s="44" t="n">
        <v>44440</v>
      </c>
      <c r="C106" s="0" t="s">
        <v>56</v>
      </c>
      <c r="D106" s="45" t="n">
        <v>46221.39</v>
      </c>
      <c r="E106" s="0" t="s">
        <v>56</v>
      </c>
      <c r="F106" s="45" t="n">
        <v>45802.74</v>
      </c>
      <c r="G106" s="0" t="s">
        <v>56</v>
      </c>
      <c r="H106" s="0" t="n">
        <v>418.65</v>
      </c>
    </row>
    <row r="107" customFormat="false" ht="15" hidden="false" customHeight="false" outlineLevel="0" collapsed="false">
      <c r="B107" s="44" t="n">
        <v>44470</v>
      </c>
      <c r="C107" s="0" t="s">
        <v>56</v>
      </c>
      <c r="D107" s="45" t="n">
        <v>46221.39</v>
      </c>
      <c r="E107" s="0" t="s">
        <v>56</v>
      </c>
      <c r="F107" s="45" t="n">
        <v>45496.01</v>
      </c>
      <c r="G107" s="0" t="s">
        <v>56</v>
      </c>
      <c r="H107" s="0" t="n">
        <v>725.38</v>
      </c>
    </row>
    <row r="108" customFormat="false" ht="15" hidden="false" customHeight="false" outlineLevel="0" collapsed="false">
      <c r="B108" s="44" t="n">
        <v>44501</v>
      </c>
      <c r="C108" s="0" t="s">
        <v>56</v>
      </c>
      <c r="D108" s="45" t="n">
        <v>49454.49</v>
      </c>
      <c r="E108" s="0" t="s">
        <v>56</v>
      </c>
      <c r="F108" s="45" t="n">
        <v>45780.24</v>
      </c>
      <c r="G108" s="0" t="s">
        <v>56</v>
      </c>
      <c r="H108" s="45" t="n">
        <v>3674.25</v>
      </c>
    </row>
    <row r="109" customFormat="false" ht="15" hidden="false" customHeight="false" outlineLevel="0" collapsed="false">
      <c r="B109" s="44" t="n">
        <v>44531</v>
      </c>
      <c r="C109" s="0" t="s">
        <v>56</v>
      </c>
      <c r="D109" s="45" t="n">
        <v>49454.49</v>
      </c>
      <c r="E109" s="0" t="s">
        <v>56</v>
      </c>
      <c r="F109" s="45" t="n">
        <v>45500.82</v>
      </c>
      <c r="G109" s="0" t="s">
        <v>56</v>
      </c>
      <c r="H109" s="45" t="n">
        <v>3953.67</v>
      </c>
    </row>
    <row r="110" customFormat="false" ht="15" hidden="false" customHeight="false" outlineLevel="0" collapsed="false">
      <c r="B110" s="44" t="n">
        <v>44562</v>
      </c>
      <c r="C110" s="0" t="s">
        <v>56</v>
      </c>
      <c r="D110" s="45" t="n">
        <v>53465.94</v>
      </c>
      <c r="E110" s="0" t="s">
        <v>56</v>
      </c>
      <c r="F110" s="45" t="n">
        <v>47745.64</v>
      </c>
      <c r="G110" s="0" t="s">
        <v>56</v>
      </c>
      <c r="H110" s="45" t="n">
        <v>5720.3</v>
      </c>
    </row>
    <row r="111" customFormat="false" ht="15" hidden="false" customHeight="false" outlineLevel="0" collapsed="false">
      <c r="B111" s="44" t="n">
        <v>44593</v>
      </c>
      <c r="C111" s="0" t="s">
        <v>56</v>
      </c>
      <c r="D111" s="45" t="n">
        <v>57417.51</v>
      </c>
      <c r="E111" s="0" t="s">
        <v>56</v>
      </c>
      <c r="F111" s="45" t="n">
        <v>46968.39</v>
      </c>
      <c r="G111" s="0" t="s">
        <v>56</v>
      </c>
      <c r="H111" s="45" t="n">
        <v>10449.12</v>
      </c>
    </row>
    <row r="112" customFormat="false" ht="15" hidden="false" customHeight="false" outlineLevel="0" collapsed="false">
      <c r="B112" s="44" t="n">
        <v>44621</v>
      </c>
      <c r="C112" s="0" t="s">
        <v>56</v>
      </c>
      <c r="D112" s="45" t="n">
        <v>61009.85</v>
      </c>
      <c r="E112" s="0" t="s">
        <v>56</v>
      </c>
      <c r="F112" s="45" t="n">
        <v>59372.86</v>
      </c>
      <c r="G112" s="0" t="s">
        <v>56</v>
      </c>
      <c r="H112" s="45" t="n">
        <v>1636.99</v>
      </c>
    </row>
    <row r="113" customFormat="false" ht="15" hidden="false" customHeight="false" outlineLevel="0" collapsed="false">
      <c r="B113" s="44" t="n">
        <v>44652</v>
      </c>
      <c r="C113" s="0" t="s">
        <v>56</v>
      </c>
      <c r="D113" s="45" t="n">
        <v>65648.75</v>
      </c>
      <c r="E113" s="0" t="s">
        <v>56</v>
      </c>
      <c r="F113" s="45" t="n">
        <v>68071.27</v>
      </c>
      <c r="G113" s="0" t="s">
        <v>56</v>
      </c>
      <c r="H113" s="0" t="n">
        <v>0</v>
      </c>
    </row>
    <row r="114" customFormat="false" ht="15" hidden="false" customHeight="false" outlineLevel="0" collapsed="false">
      <c r="B114" s="44" t="n">
        <v>44682</v>
      </c>
      <c r="C114" s="0" t="s">
        <v>56</v>
      </c>
      <c r="D114" s="45" t="n">
        <v>68968.07</v>
      </c>
      <c r="E114" s="0" t="s">
        <v>56</v>
      </c>
      <c r="F114" s="45" t="n">
        <v>69524.21</v>
      </c>
      <c r="G114" s="0" t="s">
        <v>56</v>
      </c>
      <c r="H114" s="0" t="n">
        <v>0</v>
      </c>
    </row>
    <row r="115" customFormat="false" ht="15" hidden="false" customHeight="false" outlineLevel="0" collapsed="false">
      <c r="B115" s="44" t="n">
        <v>44713</v>
      </c>
      <c r="C115" s="0" t="s">
        <v>56</v>
      </c>
      <c r="D115" s="45" t="n">
        <v>72287.39</v>
      </c>
      <c r="E115" s="0" t="s">
        <v>56</v>
      </c>
      <c r="F115" s="45" t="n">
        <v>50157.16</v>
      </c>
      <c r="G115" s="0" t="s">
        <v>56</v>
      </c>
      <c r="H115" s="45" t="n">
        <v>22130.23</v>
      </c>
    </row>
    <row r="116" customFormat="false" ht="15" hidden="false" customHeight="false" outlineLevel="0" collapsed="false">
      <c r="B116" s="44" t="n">
        <v>44743</v>
      </c>
      <c r="C116" s="0" t="s">
        <v>66</v>
      </c>
      <c r="D116" s="0" t="s">
        <v>56</v>
      </c>
      <c r="E116" s="45" t="n">
        <v>48968.88</v>
      </c>
      <c r="F116" s="0" t="s">
        <v>56</v>
      </c>
      <c r="G116" s="45" t="n">
        <v>50157.16</v>
      </c>
      <c r="H116" s="0" t="s">
        <v>56</v>
      </c>
      <c r="I116" s="0" t="n">
        <v>0</v>
      </c>
    </row>
    <row r="119" customFormat="false" ht="15" hidden="false" customHeight="false" outlineLevel="0" collapsed="false">
      <c r="B119" s="0" t="s">
        <v>68</v>
      </c>
    </row>
    <row r="122" customFormat="false" ht="15" hidden="false" customHeight="false" outlineLevel="0" collapsed="false">
      <c r="B122" s="44" t="n">
        <v>44075</v>
      </c>
      <c r="C122" s="0" t="s">
        <v>56</v>
      </c>
      <c r="D122" s="45" t="n">
        <v>30689.21</v>
      </c>
      <c r="E122" s="0" t="s">
        <v>56</v>
      </c>
      <c r="F122" s="45" t="n">
        <v>32633.53</v>
      </c>
      <c r="G122" s="0" t="s">
        <v>56</v>
      </c>
      <c r="H122" s="0" t="n">
        <v>0</v>
      </c>
    </row>
    <row r="123" customFormat="false" ht="15" hidden="false" customHeight="false" outlineLevel="0" collapsed="false">
      <c r="B123" s="44" t="n">
        <v>44105</v>
      </c>
      <c r="C123" s="0" t="s">
        <v>56</v>
      </c>
      <c r="D123" s="45" t="n">
        <v>34752.75</v>
      </c>
      <c r="E123" s="0" t="s">
        <v>56</v>
      </c>
      <c r="F123" s="45" t="n">
        <v>36096.71</v>
      </c>
      <c r="G123" s="0" t="s">
        <v>56</v>
      </c>
      <c r="H123" s="0" t="n">
        <v>0</v>
      </c>
    </row>
    <row r="124" customFormat="false" ht="15" hidden="false" customHeight="false" outlineLevel="0" collapsed="false">
      <c r="B124" s="44" t="n">
        <v>44136</v>
      </c>
      <c r="C124" s="0" t="s">
        <v>56</v>
      </c>
      <c r="D124" s="45" t="n">
        <v>34752.75</v>
      </c>
      <c r="E124" s="0" t="s">
        <v>56</v>
      </c>
      <c r="F124" s="45" t="n">
        <v>36580.8</v>
      </c>
      <c r="G124" s="0" t="s">
        <v>56</v>
      </c>
      <c r="H124" s="0" t="n">
        <v>0</v>
      </c>
    </row>
    <row r="125" customFormat="false" ht="15" hidden="false" customHeight="false" outlineLevel="0" collapsed="false">
      <c r="B125" s="44" t="n">
        <v>44166</v>
      </c>
      <c r="C125" s="0" t="s">
        <v>56</v>
      </c>
      <c r="D125" s="45" t="n">
        <v>34752.75</v>
      </c>
      <c r="E125" s="0" t="s">
        <v>56</v>
      </c>
      <c r="F125" s="45" t="n">
        <v>37641.26</v>
      </c>
      <c r="G125" s="0" t="s">
        <v>56</v>
      </c>
      <c r="H125" s="0" t="n">
        <v>0</v>
      </c>
    </row>
    <row r="126" customFormat="false" ht="15" hidden="false" customHeight="false" outlineLevel="0" collapsed="false">
      <c r="B126" s="44" t="n">
        <v>44197</v>
      </c>
      <c r="C126" s="0" t="s">
        <v>56</v>
      </c>
      <c r="D126" s="45" t="n">
        <v>37135.65</v>
      </c>
      <c r="E126" s="0" t="s">
        <v>56</v>
      </c>
      <c r="F126" s="45" t="n">
        <v>34844.95</v>
      </c>
      <c r="G126" s="0" t="s">
        <v>56</v>
      </c>
      <c r="H126" s="0" t="n">
        <v>0</v>
      </c>
    </row>
    <row r="127" customFormat="false" ht="15" hidden="false" customHeight="false" outlineLevel="0" collapsed="false">
      <c r="B127" s="44" t="n">
        <v>44228</v>
      </c>
      <c r="C127" s="0" t="s">
        <v>56</v>
      </c>
      <c r="D127" s="45" t="n">
        <v>39213.86</v>
      </c>
      <c r="E127" s="0" t="s">
        <v>56</v>
      </c>
      <c r="F127" s="45" t="n">
        <v>39978.3</v>
      </c>
      <c r="G127" s="0" t="s">
        <v>56</v>
      </c>
      <c r="H127" s="0" t="n">
        <v>0</v>
      </c>
    </row>
    <row r="128" customFormat="false" ht="15" hidden="false" customHeight="false" outlineLevel="0" collapsed="false">
      <c r="B128" s="44" t="n">
        <v>44256</v>
      </c>
      <c r="C128" s="0" t="s">
        <v>56</v>
      </c>
      <c r="D128" s="45" t="n">
        <v>41292.07</v>
      </c>
      <c r="E128" s="0" t="s">
        <v>56</v>
      </c>
      <c r="F128" s="45" t="n">
        <v>41292.19</v>
      </c>
      <c r="G128" s="0" t="s">
        <v>56</v>
      </c>
      <c r="H128" s="0" t="n">
        <v>0</v>
      </c>
    </row>
    <row r="129" customFormat="false" ht="15" hidden="false" customHeight="false" outlineLevel="0" collapsed="false">
      <c r="B129" s="44" t="n">
        <v>44287</v>
      </c>
      <c r="C129" s="0" t="s">
        <v>56</v>
      </c>
      <c r="D129" s="45" t="n">
        <v>42419.5</v>
      </c>
      <c r="E129" s="0" t="s">
        <v>56</v>
      </c>
      <c r="F129" s="45" t="n">
        <v>48093.35</v>
      </c>
      <c r="G129" s="0" t="s">
        <v>56</v>
      </c>
      <c r="H129" s="0" t="n">
        <v>0</v>
      </c>
    </row>
    <row r="130" customFormat="false" ht="15" hidden="false" customHeight="false" outlineLevel="0" collapsed="false">
      <c r="B130" s="44" t="n">
        <v>44317</v>
      </c>
      <c r="C130" s="0" t="s">
        <v>56</v>
      </c>
      <c r="D130" s="45" t="n">
        <v>45293.37</v>
      </c>
      <c r="E130" s="0" t="s">
        <v>56</v>
      </c>
      <c r="F130" s="45" t="n">
        <v>45174.24</v>
      </c>
      <c r="G130" s="0" t="s">
        <v>56</v>
      </c>
      <c r="H130" s="0" t="n">
        <v>119.13</v>
      </c>
    </row>
    <row r="131" customFormat="false" ht="15" hidden="false" customHeight="false" outlineLevel="0" collapsed="false">
      <c r="B131" s="44" t="n">
        <v>44348</v>
      </c>
      <c r="C131" s="0" t="s">
        <v>56</v>
      </c>
      <c r="D131" s="45" t="n">
        <v>45293.37</v>
      </c>
      <c r="E131" s="0" t="s">
        <v>56</v>
      </c>
      <c r="F131" s="45" t="n">
        <v>34293.9</v>
      </c>
      <c r="G131" s="0" t="s">
        <v>56</v>
      </c>
      <c r="H131" s="45" t="n">
        <v>10999.47</v>
      </c>
    </row>
    <row r="132" customFormat="false" ht="15" hidden="false" customHeight="false" outlineLevel="0" collapsed="false">
      <c r="B132" s="44" t="n">
        <v>44378</v>
      </c>
      <c r="C132" s="0" t="s">
        <v>56</v>
      </c>
      <c r="D132" s="45" t="n">
        <v>45293.37</v>
      </c>
      <c r="E132" s="0" t="s">
        <v>56</v>
      </c>
      <c r="F132" s="45" t="n">
        <v>34293.9</v>
      </c>
      <c r="G132" s="0" t="s">
        <v>56</v>
      </c>
      <c r="H132" s="45" t="n">
        <v>10999.47</v>
      </c>
    </row>
    <row r="133" customFormat="false" ht="15" hidden="false" customHeight="false" outlineLevel="0" collapsed="false">
      <c r="B133" s="44" t="n">
        <v>44409</v>
      </c>
      <c r="C133" s="0" t="s">
        <v>56</v>
      </c>
      <c r="D133" s="45" t="n">
        <v>47793.37</v>
      </c>
      <c r="E133" s="0" t="s">
        <v>56</v>
      </c>
      <c r="F133" s="45" t="n">
        <v>34293.9</v>
      </c>
      <c r="G133" s="0" t="s">
        <v>56</v>
      </c>
      <c r="H133" s="45" t="n">
        <v>13499.47</v>
      </c>
    </row>
    <row r="134" customFormat="false" ht="15" hidden="false" customHeight="false" outlineLevel="0" collapsed="false">
      <c r="B134" s="44" t="n">
        <v>44440</v>
      </c>
      <c r="C134" s="0" t="s">
        <v>56</v>
      </c>
      <c r="D134" s="45" t="n">
        <v>48556.41</v>
      </c>
      <c r="E134" s="0" t="s">
        <v>56</v>
      </c>
      <c r="F134" s="45" t="n">
        <v>34293.9</v>
      </c>
      <c r="G134" s="0" t="s">
        <v>56</v>
      </c>
      <c r="H134" s="45" t="n">
        <v>14262.51</v>
      </c>
    </row>
    <row r="135" customFormat="false" ht="15" hidden="false" customHeight="false" outlineLevel="0" collapsed="false">
      <c r="B135" s="44" t="n">
        <v>44470</v>
      </c>
      <c r="C135" s="0" t="s">
        <v>56</v>
      </c>
      <c r="D135" s="45" t="n">
        <v>48556.41</v>
      </c>
      <c r="E135" s="0" t="s">
        <v>56</v>
      </c>
      <c r="F135" s="45" t="n">
        <v>34293.9</v>
      </c>
      <c r="G135" s="0" t="s">
        <v>56</v>
      </c>
      <c r="H135" s="45" t="n">
        <v>14262.51</v>
      </c>
    </row>
    <row r="136" customFormat="false" ht="15" hidden="false" customHeight="false" outlineLevel="0" collapsed="false">
      <c r="B136" s="44" t="n">
        <v>44501</v>
      </c>
      <c r="C136" s="0" t="s">
        <v>56</v>
      </c>
      <c r="D136" s="45" t="n">
        <v>51789.51</v>
      </c>
      <c r="E136" s="0" t="s">
        <v>56</v>
      </c>
      <c r="F136" s="45" t="n">
        <v>34293.9</v>
      </c>
      <c r="G136" s="0" t="s">
        <v>56</v>
      </c>
      <c r="H136" s="45" t="n">
        <v>17495.61</v>
      </c>
    </row>
    <row r="137" customFormat="false" ht="15" hidden="false" customHeight="false" outlineLevel="0" collapsed="false">
      <c r="B137" s="44" t="n">
        <v>44531</v>
      </c>
      <c r="C137" s="0" t="s">
        <v>56</v>
      </c>
      <c r="D137" s="45" t="n">
        <v>51789.51</v>
      </c>
      <c r="E137" s="0" t="s">
        <v>56</v>
      </c>
      <c r="F137" s="45" t="n">
        <v>34293.9</v>
      </c>
      <c r="G137" s="0" t="s">
        <v>56</v>
      </c>
      <c r="H137" s="45" t="n">
        <v>17495.61</v>
      </c>
    </row>
    <row r="138" customFormat="false" ht="15" hidden="false" customHeight="false" outlineLevel="0" collapsed="false">
      <c r="B138" s="44" t="n">
        <v>44562</v>
      </c>
      <c r="C138" s="0" t="s">
        <v>56</v>
      </c>
      <c r="D138" s="45" t="n">
        <v>56384.71</v>
      </c>
      <c r="E138" s="0" t="s">
        <v>56</v>
      </c>
      <c r="F138" s="45" t="n">
        <v>42867.38</v>
      </c>
      <c r="G138" s="0" t="s">
        <v>56</v>
      </c>
      <c r="H138" s="45" t="n">
        <v>13517.33</v>
      </c>
    </row>
    <row r="139" customFormat="false" ht="15" hidden="false" customHeight="false" outlineLevel="0" collapsed="false">
      <c r="B139" s="44" t="n">
        <v>44593</v>
      </c>
      <c r="C139" s="0" t="s">
        <v>56</v>
      </c>
      <c r="D139" s="45" t="n">
        <v>60336.28</v>
      </c>
      <c r="E139" s="0" t="s">
        <v>56</v>
      </c>
      <c r="F139" s="45" t="n">
        <v>42867.38</v>
      </c>
      <c r="G139" s="0" t="s">
        <v>56</v>
      </c>
      <c r="H139" s="45" t="n">
        <v>17468.9</v>
      </c>
    </row>
    <row r="140" customFormat="false" ht="15" hidden="false" customHeight="false" outlineLevel="0" collapsed="false">
      <c r="B140" s="44" t="n">
        <v>44621</v>
      </c>
      <c r="C140" s="0" t="s">
        <v>56</v>
      </c>
      <c r="D140" s="45" t="n">
        <v>63928.62</v>
      </c>
      <c r="E140" s="0" t="s">
        <v>56</v>
      </c>
      <c r="F140" s="45" t="n">
        <v>42867.38</v>
      </c>
      <c r="G140" s="0" t="s">
        <v>56</v>
      </c>
      <c r="H140" s="45" t="n">
        <v>21061.24</v>
      </c>
    </row>
    <row r="141" customFormat="false" ht="15" hidden="false" customHeight="false" outlineLevel="0" collapsed="false">
      <c r="B141" s="44" t="n">
        <v>44652</v>
      </c>
      <c r="C141" s="0" t="s">
        <v>56</v>
      </c>
      <c r="D141" s="45" t="n">
        <v>69244.68</v>
      </c>
      <c r="E141" s="0" t="s">
        <v>56</v>
      </c>
      <c r="F141" s="45" t="n">
        <v>52812.61</v>
      </c>
      <c r="G141" s="0" t="s">
        <v>56</v>
      </c>
      <c r="H141" s="45" t="n">
        <v>16432.07</v>
      </c>
    </row>
    <row r="142" customFormat="false" ht="15" hidden="false" customHeight="false" outlineLevel="0" collapsed="false">
      <c r="B142" s="44" t="n">
        <v>44682</v>
      </c>
      <c r="C142" s="0" t="s">
        <v>56</v>
      </c>
      <c r="D142" s="45" t="n">
        <v>72564</v>
      </c>
      <c r="E142" s="0" t="s">
        <v>56</v>
      </c>
      <c r="F142" s="45" t="n">
        <v>52812.61</v>
      </c>
      <c r="G142" s="0" t="s">
        <v>56</v>
      </c>
      <c r="H142" s="45" t="n">
        <v>19751.39</v>
      </c>
    </row>
    <row r="143" customFormat="false" ht="15" hidden="false" customHeight="false" outlineLevel="0" collapsed="false">
      <c r="B143" s="44" t="n">
        <v>44713</v>
      </c>
      <c r="C143" s="0" t="s">
        <v>56</v>
      </c>
      <c r="D143" s="45" t="n">
        <v>75883.32</v>
      </c>
      <c r="E143" s="0" t="s">
        <v>56</v>
      </c>
      <c r="F143" s="45" t="n">
        <v>52812.61</v>
      </c>
      <c r="G143" s="0" t="s">
        <v>56</v>
      </c>
      <c r="H143" s="45" t="n">
        <v>23070.71</v>
      </c>
    </row>
    <row r="144" customFormat="false" ht="15" hidden="false" customHeight="false" outlineLevel="0" collapsed="false">
      <c r="B144" s="44" t="n">
        <v>44743</v>
      </c>
      <c r="C144" s="0" t="s">
        <v>56</v>
      </c>
      <c r="D144" s="45" t="n">
        <v>75883.32</v>
      </c>
      <c r="E144" s="0" t="s">
        <v>56</v>
      </c>
      <c r="F144" s="45" t="n">
        <v>52812.61</v>
      </c>
      <c r="G144" s="0" t="s">
        <v>56</v>
      </c>
      <c r="H144" s="45" t="n">
        <v>23070.71</v>
      </c>
    </row>
    <row r="145" customFormat="false" ht="15" hidden="false" customHeight="false" outlineLevel="0" collapsed="false">
      <c r="B145" s="44" t="n">
        <v>44774</v>
      </c>
      <c r="C145" s="0" t="s">
        <v>66</v>
      </c>
      <c r="D145" s="0" t="s">
        <v>56</v>
      </c>
      <c r="E145" s="45" t="n">
        <v>30950.56</v>
      </c>
      <c r="F145" s="0" t="s">
        <v>56</v>
      </c>
      <c r="G145" s="45" t="n">
        <v>52812.61</v>
      </c>
      <c r="H145" s="0" t="s">
        <v>56</v>
      </c>
      <c r="I145" s="0" t="n">
        <v>0</v>
      </c>
    </row>
    <row r="149" customFormat="false" ht="15" hidden="false" customHeight="false" outlineLevel="0" collapsed="false">
      <c r="B149" s="0" t="n">
        <v>7</v>
      </c>
    </row>
    <row r="151" customFormat="false" ht="15" hidden="false" customHeight="false" outlineLevel="0" collapsed="false">
      <c r="B151" s="44" t="n">
        <v>44013</v>
      </c>
      <c r="C151" s="0" t="s">
        <v>56</v>
      </c>
      <c r="D151" s="45" t="n">
        <v>29453.46</v>
      </c>
      <c r="E151" s="0" t="s">
        <v>56</v>
      </c>
      <c r="F151" s="45" t="n">
        <v>20866.37</v>
      </c>
      <c r="G151" s="0" t="s">
        <v>56</v>
      </c>
      <c r="H151" s="45" t="n">
        <v>8587.09</v>
      </c>
    </row>
    <row r="152" customFormat="false" ht="15" hidden="false" customHeight="false" outlineLevel="0" collapsed="false">
      <c r="B152" s="44" t="n">
        <v>44044</v>
      </c>
      <c r="C152" s="0" t="s">
        <v>56</v>
      </c>
      <c r="D152" s="45" t="n">
        <v>29453.46</v>
      </c>
      <c r="E152" s="0" t="s">
        <v>56</v>
      </c>
      <c r="F152" s="45" t="n">
        <v>20866.37</v>
      </c>
      <c r="G152" s="0" t="s">
        <v>56</v>
      </c>
      <c r="H152" s="45" t="n">
        <v>8587.09</v>
      </c>
    </row>
    <row r="153" customFormat="false" ht="15" hidden="false" customHeight="false" outlineLevel="0" collapsed="false">
      <c r="B153" s="44" t="n">
        <v>44075</v>
      </c>
      <c r="C153" s="0" t="s">
        <v>56</v>
      </c>
      <c r="D153" s="45" t="n">
        <v>29453.46</v>
      </c>
      <c r="E153" s="0" t="s">
        <v>56</v>
      </c>
      <c r="F153" s="45" t="n">
        <v>20866.37</v>
      </c>
      <c r="G153" s="0" t="s">
        <v>56</v>
      </c>
      <c r="H153" s="45" t="n">
        <v>8587.09</v>
      </c>
    </row>
    <row r="154" customFormat="false" ht="15" hidden="false" customHeight="false" outlineLevel="0" collapsed="false">
      <c r="B154" s="44" t="n">
        <v>44105</v>
      </c>
      <c r="C154" s="0" t="s">
        <v>56</v>
      </c>
      <c r="D154" s="45" t="n">
        <v>33313.89</v>
      </c>
      <c r="E154" s="0" t="s">
        <v>56</v>
      </c>
      <c r="F154" s="45" t="n">
        <v>35972.32</v>
      </c>
      <c r="G154" s="0" t="s">
        <v>56</v>
      </c>
      <c r="H154" s="0" t="n">
        <v>0</v>
      </c>
    </row>
    <row r="155" customFormat="false" ht="15" hidden="false" customHeight="false" outlineLevel="0" collapsed="false">
      <c r="B155" s="44" t="n">
        <v>44136</v>
      </c>
      <c r="C155" s="0" t="s">
        <v>56</v>
      </c>
      <c r="D155" s="45" t="n">
        <v>33313.89</v>
      </c>
      <c r="E155" s="0" t="s">
        <v>56</v>
      </c>
      <c r="F155" s="45" t="n">
        <v>34306.08</v>
      </c>
      <c r="G155" s="0" t="s">
        <v>56</v>
      </c>
      <c r="H155" s="0" t="n">
        <v>0</v>
      </c>
    </row>
    <row r="156" customFormat="false" ht="15" hidden="false" customHeight="false" outlineLevel="0" collapsed="false">
      <c r="B156" s="44" t="n">
        <v>44166</v>
      </c>
      <c r="C156" s="0" t="s">
        <v>56</v>
      </c>
      <c r="D156" s="45" t="n">
        <v>33313.89</v>
      </c>
      <c r="E156" s="0" t="s">
        <v>56</v>
      </c>
      <c r="F156" s="45" t="n">
        <v>29618.47</v>
      </c>
      <c r="G156" s="0" t="s">
        <v>56</v>
      </c>
      <c r="H156" s="45" t="n">
        <v>3695.42</v>
      </c>
    </row>
    <row r="157" customFormat="false" ht="15" hidden="false" customHeight="false" outlineLevel="0" collapsed="false">
      <c r="B157" s="44" t="n">
        <v>44197</v>
      </c>
      <c r="C157" s="0" t="s">
        <v>56</v>
      </c>
      <c r="D157" s="45" t="n">
        <v>35527.51</v>
      </c>
      <c r="E157" s="0" t="s">
        <v>56</v>
      </c>
      <c r="F157" s="45" t="n">
        <v>34089.71</v>
      </c>
      <c r="G157" s="0" t="s">
        <v>56</v>
      </c>
      <c r="H157" s="45" t="n">
        <v>1437.8</v>
      </c>
    </row>
    <row r="158" customFormat="false" ht="15" hidden="false" customHeight="false" outlineLevel="0" collapsed="false">
      <c r="B158" s="44" t="n">
        <v>44228</v>
      </c>
      <c r="C158" s="0" t="s">
        <v>56</v>
      </c>
      <c r="D158" s="45" t="n">
        <v>37605.72</v>
      </c>
      <c r="E158" s="0" t="s">
        <v>56</v>
      </c>
      <c r="F158" s="45" t="n">
        <v>40514.1</v>
      </c>
      <c r="G158" s="0" t="s">
        <v>56</v>
      </c>
      <c r="H158" s="0" t="n">
        <v>0</v>
      </c>
    </row>
    <row r="159" customFormat="false" ht="15" hidden="false" customHeight="false" outlineLevel="0" collapsed="false">
      <c r="B159" s="44" t="n">
        <v>44256</v>
      </c>
      <c r="C159" s="0" t="s">
        <v>56</v>
      </c>
      <c r="D159" s="45" t="n">
        <v>39683.93</v>
      </c>
      <c r="E159" s="0" t="s">
        <v>56</v>
      </c>
      <c r="F159" s="45" t="n">
        <v>41538.24</v>
      </c>
      <c r="G159" s="0" t="s">
        <v>56</v>
      </c>
      <c r="H159" s="0" t="n">
        <v>0</v>
      </c>
    </row>
    <row r="160" customFormat="false" ht="15" hidden="false" customHeight="false" outlineLevel="0" collapsed="false">
      <c r="B160" s="44" t="n">
        <v>44287</v>
      </c>
      <c r="C160" s="0" t="s">
        <v>56</v>
      </c>
      <c r="D160" s="45" t="n">
        <v>40473.65</v>
      </c>
      <c r="E160" s="0" t="s">
        <v>56</v>
      </c>
      <c r="F160" s="45" t="n">
        <v>42352.14</v>
      </c>
      <c r="G160" s="0" t="s">
        <v>56</v>
      </c>
      <c r="H160" s="0" t="n">
        <v>0</v>
      </c>
    </row>
    <row r="161" customFormat="false" ht="15" hidden="false" customHeight="false" outlineLevel="0" collapsed="false">
      <c r="B161" s="44" t="n">
        <v>44317</v>
      </c>
      <c r="C161" s="0" t="s">
        <v>56</v>
      </c>
      <c r="D161" s="45" t="n">
        <v>43347.52</v>
      </c>
      <c r="E161" s="0" t="s">
        <v>56</v>
      </c>
      <c r="F161" s="45" t="n">
        <v>41675.46</v>
      </c>
      <c r="G161" s="0" t="s">
        <v>56</v>
      </c>
      <c r="H161" s="45" t="n">
        <v>1672.06</v>
      </c>
    </row>
    <row r="162" customFormat="false" ht="15" hidden="false" customHeight="false" outlineLevel="0" collapsed="false">
      <c r="B162" s="44" t="n">
        <v>44348</v>
      </c>
      <c r="C162" s="0" t="s">
        <v>56</v>
      </c>
      <c r="D162" s="45" t="n">
        <v>43347.52</v>
      </c>
      <c r="E162" s="0" t="s">
        <v>56</v>
      </c>
      <c r="F162" s="45" t="n">
        <v>49429.54</v>
      </c>
      <c r="G162" s="0" t="s">
        <v>56</v>
      </c>
      <c r="H162" s="0" t="n">
        <v>0</v>
      </c>
    </row>
    <row r="163" customFormat="false" ht="15" hidden="false" customHeight="false" outlineLevel="0" collapsed="false">
      <c r="B163" s="44" t="n">
        <v>44378</v>
      </c>
      <c r="C163" s="0" t="s">
        <v>56</v>
      </c>
      <c r="D163" s="45" t="n">
        <v>43736.69</v>
      </c>
      <c r="E163" s="0" t="s">
        <v>56</v>
      </c>
      <c r="F163" s="45" t="n">
        <v>47163.53</v>
      </c>
      <c r="G163" s="0" t="s">
        <v>56</v>
      </c>
      <c r="H163" s="0" t="n">
        <v>0</v>
      </c>
    </row>
    <row r="164" customFormat="false" ht="15" hidden="false" customHeight="false" outlineLevel="0" collapsed="false">
      <c r="B164" s="44" t="n">
        <v>44409</v>
      </c>
      <c r="C164" s="0" t="s">
        <v>56</v>
      </c>
      <c r="D164" s="45" t="n">
        <v>46236.69</v>
      </c>
      <c r="E164" s="0" t="s">
        <v>56</v>
      </c>
      <c r="F164" s="45" t="n">
        <v>48082.98</v>
      </c>
      <c r="G164" s="0" t="s">
        <v>56</v>
      </c>
      <c r="H164" s="0" t="n">
        <v>0</v>
      </c>
    </row>
    <row r="165" customFormat="false" ht="15" hidden="false" customHeight="false" outlineLevel="0" collapsed="false">
      <c r="B165" s="44" t="n">
        <v>44440</v>
      </c>
      <c r="C165" s="0" t="s">
        <v>56</v>
      </c>
      <c r="D165" s="45" t="n">
        <v>46610.56</v>
      </c>
      <c r="E165" s="0" t="s">
        <v>56</v>
      </c>
      <c r="F165" s="45" t="n">
        <v>45073.77</v>
      </c>
      <c r="G165" s="0" t="s">
        <v>56</v>
      </c>
      <c r="H165" s="45" t="n">
        <v>1536.79</v>
      </c>
    </row>
    <row r="166" customFormat="false" ht="15" hidden="false" customHeight="false" outlineLevel="0" collapsed="false">
      <c r="B166" s="44" t="n">
        <v>44470</v>
      </c>
      <c r="C166" s="0" t="s">
        <v>56</v>
      </c>
      <c r="D166" s="45" t="n">
        <v>46610.56</v>
      </c>
      <c r="E166" s="0" t="s">
        <v>56</v>
      </c>
      <c r="F166" s="45" t="n">
        <v>51830.59</v>
      </c>
      <c r="G166" s="0" t="s">
        <v>56</v>
      </c>
      <c r="H166" s="0" t="n">
        <v>0</v>
      </c>
    </row>
    <row r="167" customFormat="false" ht="15" hidden="false" customHeight="false" outlineLevel="0" collapsed="false">
      <c r="B167" s="44" t="n">
        <v>44501</v>
      </c>
      <c r="C167" s="0" t="s">
        <v>56</v>
      </c>
      <c r="D167" s="45" t="n">
        <v>49843.66</v>
      </c>
      <c r="E167" s="0" t="s">
        <v>56</v>
      </c>
      <c r="F167" s="45" t="n">
        <v>49859.53</v>
      </c>
      <c r="G167" s="0" t="s">
        <v>56</v>
      </c>
      <c r="H167" s="0" t="n">
        <v>0</v>
      </c>
    </row>
    <row r="168" customFormat="false" ht="15" hidden="false" customHeight="false" outlineLevel="0" collapsed="false">
      <c r="B168" s="44" t="n">
        <v>44531</v>
      </c>
      <c r="C168" s="0" t="s">
        <v>56</v>
      </c>
      <c r="D168" s="45" t="n">
        <v>49843.66</v>
      </c>
      <c r="E168" s="0" t="s">
        <v>56</v>
      </c>
      <c r="F168" s="45" t="n">
        <v>49205.33</v>
      </c>
      <c r="G168" s="0" t="s">
        <v>56</v>
      </c>
      <c r="H168" s="45" t="n">
        <v>638.33</v>
      </c>
    </row>
    <row r="169" customFormat="false" ht="15" hidden="false" customHeight="false" outlineLevel="0" collapsed="false">
      <c r="B169" s="44" t="n">
        <v>44562</v>
      </c>
      <c r="C169" s="0" t="s">
        <v>56</v>
      </c>
      <c r="D169" s="45" t="n">
        <v>53952.4</v>
      </c>
      <c r="E169" s="0" t="s">
        <v>56</v>
      </c>
      <c r="F169" s="45" t="n">
        <v>55754.02</v>
      </c>
      <c r="G169" s="0" t="s">
        <v>56</v>
      </c>
      <c r="H169" s="0" t="n">
        <v>0</v>
      </c>
    </row>
    <row r="170" customFormat="false" ht="15" hidden="false" customHeight="false" outlineLevel="0" collapsed="false">
      <c r="B170" s="44" t="n">
        <v>44593</v>
      </c>
      <c r="C170" s="0" t="s">
        <v>56</v>
      </c>
      <c r="D170" s="45" t="n">
        <v>57903.97</v>
      </c>
      <c r="E170" s="0" t="s">
        <v>56</v>
      </c>
      <c r="F170" s="45" t="n">
        <v>59844.75</v>
      </c>
      <c r="G170" s="0" t="s">
        <v>56</v>
      </c>
      <c r="H170" s="0" t="n">
        <v>0</v>
      </c>
    </row>
    <row r="171" customFormat="false" ht="15" hidden="false" customHeight="false" outlineLevel="0" collapsed="false">
      <c r="B171" s="44" t="n">
        <v>44621</v>
      </c>
      <c r="C171" s="0" t="s">
        <v>56</v>
      </c>
      <c r="D171" s="45" t="n">
        <v>61496.31</v>
      </c>
      <c r="E171" s="0" t="s">
        <v>56</v>
      </c>
      <c r="F171" s="45" t="n">
        <v>63411.96</v>
      </c>
      <c r="G171" s="0" t="s">
        <v>56</v>
      </c>
      <c r="H171" s="0" t="n">
        <v>0</v>
      </c>
    </row>
    <row r="172" customFormat="false" ht="15" hidden="false" customHeight="false" outlineLevel="0" collapsed="false">
      <c r="B172" s="44" t="n">
        <v>44652</v>
      </c>
      <c r="C172" s="0" t="s">
        <v>56</v>
      </c>
      <c r="D172" s="45" t="n">
        <v>66248.07</v>
      </c>
      <c r="E172" s="0" t="s">
        <v>56</v>
      </c>
      <c r="F172" s="45" t="n">
        <v>65121.07</v>
      </c>
      <c r="G172" s="0" t="s">
        <v>56</v>
      </c>
      <c r="H172" s="45" t="n">
        <v>1127</v>
      </c>
    </row>
    <row r="173" customFormat="false" ht="15" hidden="false" customHeight="false" outlineLevel="0" collapsed="false">
      <c r="B173" s="44" t="n">
        <v>44682</v>
      </c>
      <c r="C173" s="0" t="s">
        <v>56</v>
      </c>
      <c r="D173" s="45" t="n">
        <v>69567.39</v>
      </c>
      <c r="E173" s="0" t="s">
        <v>56</v>
      </c>
      <c r="F173" s="45" t="n">
        <v>3194.93</v>
      </c>
      <c r="G173" s="0" t="s">
        <v>56</v>
      </c>
      <c r="H173" s="45" t="n">
        <v>66372.46</v>
      </c>
    </row>
    <row r="174" customFormat="false" ht="15" hidden="false" customHeight="false" outlineLevel="0" collapsed="false">
      <c r="B174" s="44" t="n">
        <v>44713</v>
      </c>
      <c r="C174" s="0" t="s">
        <v>69</v>
      </c>
      <c r="D174" s="0" t="s">
        <v>56</v>
      </c>
      <c r="E174" s="45" t="n">
        <v>53450.26</v>
      </c>
      <c r="F174" s="0" t="s">
        <v>56</v>
      </c>
      <c r="G174" s="45" t="n">
        <v>50599.73</v>
      </c>
      <c r="H174" s="0" t="s">
        <v>56</v>
      </c>
      <c r="I174" s="45" t="n">
        <v>2850.53</v>
      </c>
    </row>
    <row r="177" customFormat="false" ht="15" hidden="false" customHeight="false" outlineLevel="0" collapsed="false">
      <c r="B177" s="44"/>
      <c r="C177" s="0" t="n">
        <v>8</v>
      </c>
    </row>
    <row r="180" customFormat="false" ht="15" hidden="false" customHeight="false" outlineLevel="0" collapsed="false">
      <c r="B180" s="44" t="n">
        <v>44075</v>
      </c>
      <c r="C180" s="0" t="s">
        <v>56</v>
      </c>
      <c r="D180" s="45" t="n">
        <v>29947.76</v>
      </c>
      <c r="E180" s="0" t="s">
        <v>56</v>
      </c>
      <c r="F180" s="45" t="n">
        <v>21231.39</v>
      </c>
      <c r="G180" s="0" t="s">
        <v>56</v>
      </c>
      <c r="H180" s="45" t="n">
        <v>8716.37</v>
      </c>
    </row>
    <row r="181" customFormat="false" ht="15" hidden="false" customHeight="false" outlineLevel="0" collapsed="false">
      <c r="B181" s="44" t="n">
        <v>44105</v>
      </c>
      <c r="C181" s="0" t="s">
        <v>56</v>
      </c>
      <c r="D181" s="45" t="n">
        <v>33889.43</v>
      </c>
      <c r="E181" s="0" t="s">
        <v>56</v>
      </c>
      <c r="F181" s="45" t="n">
        <v>24721.29</v>
      </c>
      <c r="G181" s="0" t="s">
        <v>56</v>
      </c>
      <c r="H181" s="45" t="n">
        <v>9168.14</v>
      </c>
    </row>
    <row r="182" customFormat="false" ht="15" hidden="false" customHeight="false" outlineLevel="0" collapsed="false">
      <c r="B182" s="44" t="n">
        <v>44136</v>
      </c>
      <c r="C182" s="0" t="s">
        <v>56</v>
      </c>
      <c r="D182" s="45" t="n">
        <v>33889.43</v>
      </c>
      <c r="E182" s="0" t="s">
        <v>56</v>
      </c>
      <c r="F182" s="45" t="n">
        <v>24721.29</v>
      </c>
      <c r="G182" s="0" t="s">
        <v>56</v>
      </c>
      <c r="H182" s="45" t="n">
        <v>9168.14</v>
      </c>
    </row>
    <row r="183" customFormat="false" ht="15" hidden="false" customHeight="false" outlineLevel="0" collapsed="false">
      <c r="B183" s="44" t="n">
        <v>44166</v>
      </c>
      <c r="C183" s="0" t="s">
        <v>56</v>
      </c>
      <c r="D183" s="45" t="n">
        <v>33889.43</v>
      </c>
      <c r="E183" s="0" t="s">
        <v>56</v>
      </c>
      <c r="F183" s="45" t="n">
        <v>24721.29</v>
      </c>
      <c r="G183" s="0" t="s">
        <v>56</v>
      </c>
      <c r="H183" s="45" t="n">
        <v>9168.14</v>
      </c>
    </row>
    <row r="184" customFormat="false" ht="15" hidden="false" customHeight="false" outlineLevel="0" collapsed="false">
      <c r="B184" s="44" t="n">
        <v>44197</v>
      </c>
      <c r="C184" s="0" t="s">
        <v>56</v>
      </c>
      <c r="D184" s="45" t="n">
        <v>36170.77</v>
      </c>
      <c r="E184" s="0" t="s">
        <v>56</v>
      </c>
      <c r="F184" s="45" t="n">
        <v>24721.29</v>
      </c>
      <c r="G184" s="0" t="s">
        <v>56</v>
      </c>
      <c r="H184" s="45" t="n">
        <v>11449.48</v>
      </c>
    </row>
    <row r="185" customFormat="false" ht="15" hidden="false" customHeight="false" outlineLevel="0" collapsed="false">
      <c r="B185" s="44" t="n">
        <v>44228</v>
      </c>
      <c r="C185" s="0" t="s">
        <v>56</v>
      </c>
      <c r="D185" s="45" t="n">
        <v>38248.98</v>
      </c>
      <c r="E185" s="0" t="s">
        <v>56</v>
      </c>
      <c r="F185" s="45" t="n">
        <v>24721.29</v>
      </c>
      <c r="G185" s="0" t="s">
        <v>56</v>
      </c>
      <c r="H185" s="45" t="n">
        <v>13527.69</v>
      </c>
    </row>
    <row r="186" customFormat="false" ht="15" hidden="false" customHeight="false" outlineLevel="0" collapsed="false">
      <c r="B186" s="44" t="n">
        <v>44256</v>
      </c>
      <c r="C186" s="0" t="s">
        <v>56</v>
      </c>
      <c r="D186" s="45" t="n">
        <v>40327.19</v>
      </c>
      <c r="E186" s="0" t="s">
        <v>56</v>
      </c>
      <c r="F186" s="45" t="n">
        <v>24721.29</v>
      </c>
      <c r="G186" s="0" t="s">
        <v>56</v>
      </c>
      <c r="H186" s="45" t="n">
        <v>15605.9</v>
      </c>
    </row>
    <row r="187" customFormat="false" ht="15" hidden="false" customHeight="false" outlineLevel="0" collapsed="false">
      <c r="B187" s="44" t="n">
        <v>44287</v>
      </c>
      <c r="C187" s="0" t="s">
        <v>56</v>
      </c>
      <c r="D187" s="45" t="n">
        <v>41251.99</v>
      </c>
      <c r="E187" s="0" t="s">
        <v>56</v>
      </c>
      <c r="F187" s="45" t="n">
        <v>31977.62</v>
      </c>
      <c r="G187" s="0" t="s">
        <v>56</v>
      </c>
      <c r="H187" s="45" t="n">
        <v>9274.37</v>
      </c>
    </row>
    <row r="188" customFormat="false" ht="15" hidden="false" customHeight="false" outlineLevel="0" collapsed="false">
      <c r="B188" s="44" t="n">
        <v>44317</v>
      </c>
      <c r="C188" s="0" t="s">
        <v>56</v>
      </c>
      <c r="D188" s="45" t="n">
        <v>44125.86</v>
      </c>
      <c r="E188" s="0" t="s">
        <v>56</v>
      </c>
      <c r="F188" s="45" t="n">
        <v>40529.35</v>
      </c>
      <c r="G188" s="0" t="s">
        <v>56</v>
      </c>
      <c r="H188" s="45" t="n">
        <v>3596.51</v>
      </c>
    </row>
    <row r="189" customFormat="false" ht="15" hidden="false" customHeight="false" outlineLevel="0" collapsed="false">
      <c r="B189" s="44" t="n">
        <v>44348</v>
      </c>
      <c r="C189" s="0" t="s">
        <v>56</v>
      </c>
      <c r="D189" s="45" t="n">
        <v>44125.86</v>
      </c>
      <c r="E189" s="0" t="s">
        <v>56</v>
      </c>
      <c r="F189" s="45" t="n">
        <v>44713.6</v>
      </c>
      <c r="G189" s="0" t="s">
        <v>56</v>
      </c>
      <c r="H189" s="0" t="n">
        <v>0</v>
      </c>
    </row>
    <row r="190" customFormat="false" ht="15" hidden="false" customHeight="false" outlineLevel="0" collapsed="false">
      <c r="B190" s="44" t="n">
        <v>44378</v>
      </c>
      <c r="C190" s="0" t="s">
        <v>56</v>
      </c>
      <c r="D190" s="45" t="n">
        <v>44125.86</v>
      </c>
      <c r="E190" s="0" t="s">
        <v>56</v>
      </c>
      <c r="F190" s="45" t="n">
        <v>38542.77</v>
      </c>
      <c r="G190" s="0" t="s">
        <v>56</v>
      </c>
      <c r="H190" s="45" t="n">
        <v>5583.09</v>
      </c>
    </row>
    <row r="191" customFormat="false" ht="15" hidden="false" customHeight="false" outlineLevel="0" collapsed="false">
      <c r="B191" s="44" t="n">
        <v>44409</v>
      </c>
      <c r="C191" s="0" t="s">
        <v>56</v>
      </c>
      <c r="D191" s="45" t="n">
        <v>47015.03</v>
      </c>
      <c r="E191" s="0" t="s">
        <v>56</v>
      </c>
      <c r="F191" s="45" t="n">
        <v>41094.91</v>
      </c>
      <c r="G191" s="0" t="s">
        <v>56</v>
      </c>
      <c r="H191" s="45" t="n">
        <v>5920.12</v>
      </c>
    </row>
    <row r="192" customFormat="false" ht="15" hidden="false" customHeight="false" outlineLevel="0" collapsed="false">
      <c r="B192" s="44" t="n">
        <v>44440</v>
      </c>
      <c r="C192" s="0" t="s">
        <v>56</v>
      </c>
      <c r="D192" s="45" t="n">
        <v>47388.9</v>
      </c>
      <c r="E192" s="0" t="s">
        <v>56</v>
      </c>
      <c r="F192" s="45" t="n">
        <v>47417.76</v>
      </c>
      <c r="G192" s="0" t="s">
        <v>56</v>
      </c>
      <c r="H192" s="0" t="n">
        <v>0</v>
      </c>
    </row>
    <row r="193" customFormat="false" ht="15" hidden="false" customHeight="false" outlineLevel="0" collapsed="false">
      <c r="B193" s="44" t="n">
        <v>44470</v>
      </c>
      <c r="C193" s="0" t="s">
        <v>56</v>
      </c>
      <c r="D193" s="45" t="n">
        <v>47388.9</v>
      </c>
      <c r="E193" s="0" t="s">
        <v>56</v>
      </c>
      <c r="F193" s="45" t="n">
        <v>50344.4</v>
      </c>
      <c r="G193" s="0" t="s">
        <v>56</v>
      </c>
      <c r="H193" s="0" t="n">
        <v>0</v>
      </c>
    </row>
    <row r="194" customFormat="false" ht="15" hidden="false" customHeight="false" outlineLevel="0" collapsed="false">
      <c r="B194" s="44" t="n">
        <v>44501</v>
      </c>
      <c r="C194" s="0" t="s">
        <v>56</v>
      </c>
      <c r="D194" s="45" t="n">
        <v>50622</v>
      </c>
      <c r="E194" s="0" t="s">
        <v>56</v>
      </c>
      <c r="F194" s="45" t="n">
        <v>41561.26</v>
      </c>
      <c r="G194" s="0" t="s">
        <v>56</v>
      </c>
      <c r="H194" s="45" t="n">
        <v>9060.74</v>
      </c>
    </row>
    <row r="195" customFormat="false" ht="15" hidden="false" customHeight="false" outlineLevel="0" collapsed="false">
      <c r="B195" s="44" t="n">
        <v>44531</v>
      </c>
      <c r="C195" s="0" t="s">
        <v>56</v>
      </c>
      <c r="D195" s="45" t="n">
        <v>50622</v>
      </c>
      <c r="E195" s="0" t="s">
        <v>56</v>
      </c>
      <c r="F195" s="45" t="n">
        <v>46628.04</v>
      </c>
      <c r="G195" s="0" t="s">
        <v>56</v>
      </c>
      <c r="H195" s="45" t="n">
        <v>3993.96</v>
      </c>
    </row>
    <row r="196" customFormat="false" ht="15" hidden="false" customHeight="false" outlineLevel="0" collapsed="false">
      <c r="B196" s="44" t="n">
        <v>44562</v>
      </c>
      <c r="C196" s="0" t="s">
        <v>56</v>
      </c>
      <c r="D196" s="45" t="n">
        <v>54925.32</v>
      </c>
      <c r="E196" s="0" t="s">
        <v>56</v>
      </c>
      <c r="F196" s="45" t="n">
        <v>55172.13</v>
      </c>
      <c r="G196" s="0" t="s">
        <v>56</v>
      </c>
      <c r="H196" s="0" t="n">
        <v>0</v>
      </c>
    </row>
    <row r="197" customFormat="false" ht="15" hidden="false" customHeight="false" outlineLevel="0" collapsed="false">
      <c r="B197" s="44" t="n">
        <v>44593</v>
      </c>
      <c r="C197" s="0" t="s">
        <v>56</v>
      </c>
      <c r="D197" s="45" t="n">
        <v>58876.89</v>
      </c>
      <c r="E197" s="0" t="s">
        <v>56</v>
      </c>
      <c r="F197" s="45" t="n">
        <v>58464.71</v>
      </c>
      <c r="G197" s="0" t="s">
        <v>56</v>
      </c>
      <c r="H197" s="0" t="n">
        <v>412.18</v>
      </c>
    </row>
    <row r="198" customFormat="false" ht="15" hidden="false" customHeight="false" outlineLevel="0" collapsed="false">
      <c r="B198" s="44" t="n">
        <v>44621</v>
      </c>
      <c r="C198" s="0" t="s">
        <v>56</v>
      </c>
      <c r="D198" s="45" t="n">
        <v>62469.23</v>
      </c>
      <c r="E198" s="0" t="s">
        <v>56</v>
      </c>
      <c r="F198" s="45" t="n">
        <v>62221.4</v>
      </c>
      <c r="G198" s="0" t="s">
        <v>56</v>
      </c>
      <c r="H198" s="0" t="n">
        <v>247.83</v>
      </c>
    </row>
    <row r="199" customFormat="false" ht="15" hidden="false" customHeight="false" outlineLevel="0" collapsed="false">
      <c r="B199" s="44" t="n">
        <v>44652</v>
      </c>
      <c r="C199" s="0" t="s">
        <v>56</v>
      </c>
      <c r="D199" s="45" t="n">
        <v>67446.72</v>
      </c>
      <c r="E199" s="0" t="s">
        <v>56</v>
      </c>
      <c r="F199" s="45" t="n">
        <v>55273.51</v>
      </c>
      <c r="G199" s="0" t="s">
        <v>56</v>
      </c>
      <c r="H199" s="45" t="n">
        <v>12173.21</v>
      </c>
    </row>
    <row r="200" customFormat="false" ht="15" hidden="false" customHeight="false" outlineLevel="0" collapsed="false">
      <c r="B200" s="44" t="n">
        <v>44682</v>
      </c>
      <c r="C200" s="0" t="s">
        <v>56</v>
      </c>
      <c r="D200" s="45" t="n">
        <v>70766.04</v>
      </c>
      <c r="E200" s="0" t="s">
        <v>56</v>
      </c>
      <c r="F200" s="45" t="n">
        <v>65291.86</v>
      </c>
      <c r="G200" s="0" t="s">
        <v>56</v>
      </c>
      <c r="H200" s="45" t="n">
        <v>5474.18</v>
      </c>
    </row>
    <row r="201" customFormat="false" ht="15" hidden="false" customHeight="false" outlineLevel="0" collapsed="false">
      <c r="B201" s="44" t="n">
        <v>44713</v>
      </c>
      <c r="C201" s="0" t="s">
        <v>56</v>
      </c>
      <c r="D201" s="45" t="n">
        <v>74085.36</v>
      </c>
      <c r="E201" s="0" t="s">
        <v>56</v>
      </c>
      <c r="F201" s="45" t="n">
        <v>60096.79</v>
      </c>
      <c r="G201" s="0" t="s">
        <v>56</v>
      </c>
      <c r="H201" s="45" t="n">
        <v>13988.57</v>
      </c>
    </row>
    <row r="202" customFormat="false" ht="15" hidden="false" customHeight="false" outlineLevel="0" collapsed="false">
      <c r="B202" s="44" t="n">
        <v>44743</v>
      </c>
      <c r="C202" s="0" t="s">
        <v>56</v>
      </c>
      <c r="D202" s="45" t="n">
        <v>74085.36</v>
      </c>
      <c r="E202" s="0" t="s">
        <v>56</v>
      </c>
      <c r="F202" s="45" t="n">
        <v>51125.9</v>
      </c>
      <c r="G202" s="0" t="s">
        <v>56</v>
      </c>
      <c r="H202" s="45" t="n">
        <v>22959.46</v>
      </c>
    </row>
    <row r="203" customFormat="false" ht="15" hidden="false" customHeight="false" outlineLevel="0" collapsed="false">
      <c r="B203" s="44" t="n">
        <v>44774</v>
      </c>
      <c r="C203" s="0" t="s">
        <v>66</v>
      </c>
      <c r="D203" s="0" t="s">
        <v>56</v>
      </c>
      <c r="E203" s="45" t="n">
        <v>11100.09</v>
      </c>
      <c r="F203" s="0" t="s">
        <v>56</v>
      </c>
      <c r="G203" s="45" t="n">
        <v>51484.88</v>
      </c>
      <c r="H203" s="0" t="s">
        <v>56</v>
      </c>
      <c r="I203" s="0" t="n">
        <v>0</v>
      </c>
    </row>
    <row r="207" customFormat="false" ht="15" hidden="false" customHeight="false" outlineLevel="0" collapsed="false">
      <c r="C207" s="0" t="s">
        <v>70</v>
      </c>
    </row>
    <row r="210" customFormat="false" ht="15" hidden="false" customHeight="false" outlineLevel="0" collapsed="false">
      <c r="B210" s="44" t="n">
        <v>44075</v>
      </c>
      <c r="C210" s="0" t="s">
        <v>56</v>
      </c>
      <c r="D210" s="45" t="n">
        <v>25574.34</v>
      </c>
      <c r="E210" s="0" t="s">
        <v>56</v>
      </c>
      <c r="F210" s="45" t="n">
        <v>21778.62</v>
      </c>
      <c r="G210" s="0" t="s">
        <v>56</v>
      </c>
      <c r="H210" s="45" t="n">
        <v>3795.72</v>
      </c>
    </row>
    <row r="211" customFormat="false" ht="15" hidden="false" customHeight="false" outlineLevel="0" collapsed="false">
      <c r="B211" s="44" t="n">
        <v>44105</v>
      </c>
      <c r="C211" s="0" t="s">
        <v>56</v>
      </c>
      <c r="D211" s="45" t="n">
        <v>28960.63</v>
      </c>
      <c r="E211" s="0" t="s">
        <v>56</v>
      </c>
      <c r="F211" s="45" t="n">
        <v>25358.82</v>
      </c>
      <c r="G211" s="0" t="s">
        <v>56</v>
      </c>
      <c r="H211" s="45" t="n">
        <v>3601.81</v>
      </c>
    </row>
    <row r="212" customFormat="false" ht="15" hidden="false" customHeight="false" outlineLevel="0" collapsed="false">
      <c r="B212" s="44" t="n">
        <v>44136</v>
      </c>
      <c r="C212" s="0" t="s">
        <v>56</v>
      </c>
      <c r="D212" s="45" t="n">
        <v>28960.63</v>
      </c>
      <c r="E212" s="0" t="s">
        <v>56</v>
      </c>
      <c r="F212" s="45" t="n">
        <v>25358.82</v>
      </c>
      <c r="G212" s="0" t="s">
        <v>56</v>
      </c>
      <c r="H212" s="45" t="n">
        <v>3601.81</v>
      </c>
    </row>
    <row r="213" customFormat="false" ht="15" hidden="false" customHeight="false" outlineLevel="0" collapsed="false">
      <c r="B213" s="44" t="n">
        <v>44166</v>
      </c>
      <c r="C213" s="0" t="s">
        <v>56</v>
      </c>
      <c r="D213" s="45" t="n">
        <v>28960.63</v>
      </c>
      <c r="E213" s="0" t="s">
        <v>56</v>
      </c>
      <c r="F213" s="45" t="n">
        <v>25358.82</v>
      </c>
      <c r="G213" s="0" t="s">
        <v>56</v>
      </c>
      <c r="H213" s="45" t="n">
        <v>3601.81</v>
      </c>
    </row>
    <row r="214" customFormat="false" ht="15" hidden="false" customHeight="false" outlineLevel="0" collapsed="false">
      <c r="B214" s="44" t="n">
        <v>44197</v>
      </c>
      <c r="C214" s="0" t="s">
        <v>56</v>
      </c>
      <c r="D214" s="45" t="n">
        <v>30946.38</v>
      </c>
      <c r="E214" s="0" t="s">
        <v>56</v>
      </c>
      <c r="F214" s="45" t="n">
        <v>25358.82</v>
      </c>
      <c r="G214" s="0" t="s">
        <v>56</v>
      </c>
      <c r="H214" s="45" t="n">
        <v>5587.56</v>
      </c>
    </row>
    <row r="215" customFormat="false" ht="15" hidden="false" customHeight="false" outlineLevel="0" collapsed="false">
      <c r="B215" s="44" t="n">
        <v>44228</v>
      </c>
      <c r="C215" s="0" t="s">
        <v>56</v>
      </c>
      <c r="D215" s="45" t="n">
        <v>32946.24</v>
      </c>
      <c r="E215" s="0" t="s">
        <v>56</v>
      </c>
      <c r="F215" s="45" t="n">
        <v>25358.82</v>
      </c>
      <c r="G215" s="0" t="s">
        <v>56</v>
      </c>
      <c r="H215" s="45" t="n">
        <v>7587.42</v>
      </c>
    </row>
    <row r="216" customFormat="false" ht="15" hidden="false" customHeight="false" outlineLevel="0" collapsed="false">
      <c r="B216" s="44" t="n">
        <v>44256</v>
      </c>
      <c r="C216" s="0" t="s">
        <v>56</v>
      </c>
      <c r="D216" s="45" t="n">
        <v>34678.09</v>
      </c>
      <c r="E216" s="0" t="s">
        <v>56</v>
      </c>
      <c r="F216" s="45" t="n">
        <v>35438.89</v>
      </c>
      <c r="G216" s="0" t="s">
        <v>56</v>
      </c>
      <c r="H216" s="0" t="n">
        <v>0</v>
      </c>
    </row>
    <row r="217" customFormat="false" ht="15" hidden="false" customHeight="false" outlineLevel="0" collapsed="false">
      <c r="B217" s="44" t="n">
        <v>44287</v>
      </c>
      <c r="C217" s="0" t="s">
        <v>56</v>
      </c>
      <c r="D217" s="45" t="n">
        <v>35673.89</v>
      </c>
      <c r="E217" s="0" t="s">
        <v>56</v>
      </c>
      <c r="F217" s="45" t="n">
        <v>35405.92</v>
      </c>
      <c r="G217" s="0" t="s">
        <v>56</v>
      </c>
      <c r="H217" s="0" t="n">
        <v>267.97</v>
      </c>
    </row>
    <row r="218" customFormat="false" ht="15" hidden="false" customHeight="false" outlineLevel="0" collapsed="false">
      <c r="B218" s="44" t="n">
        <v>44317</v>
      </c>
      <c r="C218" s="0" t="s">
        <v>56</v>
      </c>
      <c r="D218" s="45" t="n">
        <v>38068.78</v>
      </c>
      <c r="E218" s="0" t="s">
        <v>56</v>
      </c>
      <c r="F218" s="45" t="n">
        <v>35037.9</v>
      </c>
      <c r="G218" s="0" t="s">
        <v>56</v>
      </c>
      <c r="H218" s="45" t="n">
        <v>3030.88</v>
      </c>
    </row>
    <row r="219" customFormat="false" ht="15" hidden="false" customHeight="false" outlineLevel="0" collapsed="false">
      <c r="B219" s="44" t="n">
        <v>44348</v>
      </c>
      <c r="C219" s="0" t="s">
        <v>56</v>
      </c>
      <c r="D219" s="45" t="n">
        <v>38068.78</v>
      </c>
      <c r="E219" s="0" t="s">
        <v>56</v>
      </c>
      <c r="F219" s="45" t="n">
        <v>35037.9</v>
      </c>
      <c r="G219" s="0" t="s">
        <v>56</v>
      </c>
      <c r="H219" s="45" t="n">
        <v>3030.88</v>
      </c>
    </row>
    <row r="220" customFormat="false" ht="15" hidden="false" customHeight="false" outlineLevel="0" collapsed="false">
      <c r="B220" s="44" t="n">
        <v>44378</v>
      </c>
      <c r="C220" s="0" t="s">
        <v>56</v>
      </c>
      <c r="D220" s="45" t="n">
        <v>38068.78</v>
      </c>
      <c r="E220" s="0" t="s">
        <v>56</v>
      </c>
      <c r="F220" s="45" t="n">
        <v>36039.1</v>
      </c>
      <c r="G220" s="0" t="s">
        <v>56</v>
      </c>
      <c r="H220" s="45" t="n">
        <v>2029.68</v>
      </c>
    </row>
    <row r="221" customFormat="false" ht="15" hidden="false" customHeight="false" outlineLevel="0" collapsed="false">
      <c r="B221" s="44" t="n">
        <v>44409</v>
      </c>
      <c r="C221" s="0" t="s">
        <v>56</v>
      </c>
      <c r="D221" s="45" t="n">
        <v>40152.11</v>
      </c>
      <c r="E221" s="0" t="s">
        <v>56</v>
      </c>
      <c r="F221" s="45" t="n">
        <v>37956.68</v>
      </c>
      <c r="G221" s="0" t="s">
        <v>56</v>
      </c>
      <c r="H221" s="45" t="n">
        <v>2195.43</v>
      </c>
    </row>
    <row r="222" customFormat="false" ht="15" hidden="false" customHeight="false" outlineLevel="0" collapsed="false">
      <c r="B222" s="44" t="n">
        <v>44440</v>
      </c>
      <c r="C222" s="0" t="s">
        <v>56</v>
      </c>
      <c r="D222" s="45" t="n">
        <v>40463.67</v>
      </c>
      <c r="E222" s="0" t="s">
        <v>56</v>
      </c>
      <c r="F222" s="45" t="n">
        <v>36209.45</v>
      </c>
      <c r="G222" s="0" t="s">
        <v>56</v>
      </c>
      <c r="H222" s="45" t="n">
        <v>4254.22</v>
      </c>
    </row>
    <row r="223" customFormat="false" ht="15" hidden="false" customHeight="false" outlineLevel="0" collapsed="false">
      <c r="B223" s="44" t="n">
        <v>44470</v>
      </c>
      <c r="C223" s="0" t="s">
        <v>56</v>
      </c>
      <c r="D223" s="45" t="n">
        <v>40463.67</v>
      </c>
      <c r="E223" s="0" t="s">
        <v>56</v>
      </c>
      <c r="F223" s="45" t="n">
        <v>40095.4</v>
      </c>
      <c r="G223" s="0" t="s">
        <v>56</v>
      </c>
      <c r="H223" s="0" t="n">
        <v>368.27</v>
      </c>
    </row>
    <row r="224" customFormat="false" ht="15" hidden="false" customHeight="false" outlineLevel="0" collapsed="false">
      <c r="B224" s="44" t="n">
        <v>44501</v>
      </c>
      <c r="C224" s="0" t="s">
        <v>56</v>
      </c>
      <c r="D224" s="45" t="n">
        <v>43157.92</v>
      </c>
      <c r="E224" s="0" t="s">
        <v>56</v>
      </c>
      <c r="F224" s="45" t="n">
        <v>43480.37</v>
      </c>
      <c r="G224" s="0" t="s">
        <v>56</v>
      </c>
      <c r="H224" s="0" t="n">
        <v>0</v>
      </c>
    </row>
    <row r="225" customFormat="false" ht="15" hidden="false" customHeight="false" outlineLevel="0" collapsed="false">
      <c r="B225" s="44" t="n">
        <v>44531</v>
      </c>
      <c r="C225" s="0" t="s">
        <v>56</v>
      </c>
      <c r="D225" s="45" t="n">
        <v>34526.33</v>
      </c>
      <c r="E225" s="0" t="s">
        <v>56</v>
      </c>
      <c r="F225" s="45" t="n">
        <v>34095.89</v>
      </c>
      <c r="G225" s="0" t="s">
        <v>56</v>
      </c>
      <c r="H225" s="0" t="n">
        <v>430.44</v>
      </c>
    </row>
    <row r="226" customFormat="false" ht="15" hidden="false" customHeight="false" outlineLevel="0" collapsed="false">
      <c r="B226" s="44" t="n">
        <v>44562</v>
      </c>
      <c r="C226" s="0" t="s">
        <v>56</v>
      </c>
      <c r="D226" s="45" t="n">
        <v>37589.8</v>
      </c>
      <c r="E226" s="0" t="s">
        <v>56</v>
      </c>
      <c r="F226" s="45" t="n">
        <v>34660.64</v>
      </c>
      <c r="G226" s="0" t="s">
        <v>56</v>
      </c>
      <c r="H226" s="45" t="n">
        <v>2929.16</v>
      </c>
    </row>
    <row r="227" customFormat="false" ht="15" hidden="false" customHeight="false" outlineLevel="0" collapsed="false">
      <c r="B227" s="44" t="n">
        <v>44593</v>
      </c>
      <c r="C227" s="0" t="s">
        <v>56</v>
      </c>
      <c r="D227" s="45" t="n">
        <v>40548.48</v>
      </c>
      <c r="E227" s="0" t="s">
        <v>56</v>
      </c>
      <c r="F227" s="45" t="n">
        <v>39675.82</v>
      </c>
      <c r="G227" s="0" t="s">
        <v>56</v>
      </c>
      <c r="H227" s="0" t="n">
        <v>872.66</v>
      </c>
    </row>
    <row r="228" customFormat="false" ht="15" hidden="false" customHeight="false" outlineLevel="0" collapsed="false">
      <c r="B228" s="44" t="n">
        <v>44621</v>
      </c>
      <c r="C228" s="0" t="s">
        <v>56</v>
      </c>
      <c r="D228" s="45" t="n">
        <v>42943.37</v>
      </c>
      <c r="E228" s="0" t="s">
        <v>56</v>
      </c>
      <c r="F228" s="45" t="n">
        <v>43416.91</v>
      </c>
      <c r="G228" s="0" t="s">
        <v>56</v>
      </c>
      <c r="H228" s="0" t="n">
        <v>0</v>
      </c>
    </row>
    <row r="229" customFormat="false" ht="15" hidden="false" customHeight="false" outlineLevel="0" collapsed="false">
      <c r="B229" s="44" t="n">
        <v>44652</v>
      </c>
      <c r="C229" s="0" t="s">
        <v>56</v>
      </c>
      <c r="D229" s="45" t="n">
        <v>46562.65</v>
      </c>
      <c r="E229" s="0" t="s">
        <v>56</v>
      </c>
      <c r="F229" s="45" t="n">
        <v>44695.11</v>
      </c>
      <c r="G229" s="0" t="s">
        <v>56</v>
      </c>
      <c r="H229" s="45" t="n">
        <v>1867.54</v>
      </c>
    </row>
    <row r="230" customFormat="false" ht="15" hidden="false" customHeight="false" outlineLevel="0" collapsed="false">
      <c r="B230" s="44" t="n">
        <v>44682</v>
      </c>
      <c r="C230" s="0" t="s">
        <v>56</v>
      </c>
      <c r="D230" s="45" t="n">
        <v>48775.53</v>
      </c>
      <c r="E230" s="0" t="s">
        <v>56</v>
      </c>
      <c r="F230" s="45" t="n">
        <v>47984.37</v>
      </c>
      <c r="G230" s="0" t="s">
        <v>56</v>
      </c>
      <c r="H230" s="0" t="n">
        <v>791.16</v>
      </c>
    </row>
    <row r="231" customFormat="false" ht="15" hidden="false" customHeight="false" outlineLevel="0" collapsed="false">
      <c r="B231" s="44" t="n">
        <v>44713</v>
      </c>
      <c r="C231" s="0" t="s">
        <v>56</v>
      </c>
      <c r="D231" s="45" t="n">
        <v>50988.4</v>
      </c>
      <c r="E231" s="0" t="s">
        <v>56</v>
      </c>
      <c r="F231" s="45" t="n">
        <v>43282.32</v>
      </c>
      <c r="G231" s="0" t="s">
        <v>56</v>
      </c>
      <c r="H231" s="45" t="n">
        <v>7706.08</v>
      </c>
    </row>
    <row r="232" customFormat="false" ht="15" hidden="false" customHeight="false" outlineLevel="0" collapsed="false">
      <c r="B232" s="44" t="n">
        <v>44743</v>
      </c>
      <c r="C232" s="0" t="s">
        <v>56</v>
      </c>
      <c r="D232" s="45" t="n">
        <v>50988.4</v>
      </c>
      <c r="E232" s="0" t="s">
        <v>56</v>
      </c>
      <c r="F232" s="45" t="n">
        <v>52812.61</v>
      </c>
      <c r="G232" s="0" t="s">
        <v>56</v>
      </c>
      <c r="H232" s="0" t="n">
        <v>0</v>
      </c>
    </row>
    <row r="233" customFormat="false" ht="15" hidden="false" customHeight="false" outlineLevel="0" collapsed="false">
      <c r="B233" s="44" t="n">
        <v>44774</v>
      </c>
      <c r="C233" s="0" t="s">
        <v>66</v>
      </c>
      <c r="D233" s="45" t="n">
        <v>38802.7</v>
      </c>
      <c r="E233" s="0" t="s">
        <v>56</v>
      </c>
      <c r="F233" s="45" t="n">
        <v>52812.61</v>
      </c>
      <c r="H233" s="0" t="s">
        <v>56</v>
      </c>
      <c r="I233" s="0" t="n">
        <v>0</v>
      </c>
    </row>
    <row r="238" customFormat="false" ht="15" hidden="false" customHeight="false" outlineLevel="0" collapsed="false">
      <c r="B238" s="0" t="n">
        <v>10</v>
      </c>
    </row>
    <row r="241" customFormat="false" ht="15" hidden="false" customHeight="false" outlineLevel="0" collapsed="false">
      <c r="B241" s="44" t="n">
        <v>44075</v>
      </c>
      <c r="C241" s="0" t="s">
        <v>56</v>
      </c>
      <c r="D241" s="45" t="n">
        <v>29453.46</v>
      </c>
      <c r="E241" s="0" t="s">
        <v>56</v>
      </c>
      <c r="F241" s="45" t="n">
        <v>21048.88</v>
      </c>
      <c r="G241" s="0" t="s">
        <v>56</v>
      </c>
      <c r="H241" s="45" t="n">
        <v>8404.58</v>
      </c>
    </row>
    <row r="242" customFormat="false" ht="15" hidden="false" customHeight="false" outlineLevel="0" collapsed="false">
      <c r="B242" s="44" t="n">
        <v>44105</v>
      </c>
      <c r="C242" s="0" t="s">
        <v>56</v>
      </c>
      <c r="D242" s="45" t="n">
        <v>33313.89</v>
      </c>
      <c r="E242" s="0" t="s">
        <v>56</v>
      </c>
      <c r="F242" s="45" t="n">
        <v>24508.78</v>
      </c>
      <c r="G242" s="0" t="s">
        <v>56</v>
      </c>
      <c r="H242" s="45" t="n">
        <v>8805.11</v>
      </c>
    </row>
    <row r="243" customFormat="false" ht="15" hidden="false" customHeight="false" outlineLevel="0" collapsed="false">
      <c r="B243" s="44" t="n">
        <v>44136</v>
      </c>
      <c r="C243" s="0" t="s">
        <v>56</v>
      </c>
      <c r="D243" s="45" t="n">
        <v>33313.89</v>
      </c>
      <c r="E243" s="0" t="s">
        <v>56</v>
      </c>
      <c r="F243" s="45" t="n">
        <v>24508.78</v>
      </c>
      <c r="G243" s="0" t="s">
        <v>56</v>
      </c>
      <c r="H243" s="45" t="n">
        <v>8805.11</v>
      </c>
    </row>
    <row r="244" customFormat="false" ht="15" hidden="false" customHeight="false" outlineLevel="0" collapsed="false">
      <c r="B244" s="44" t="n">
        <v>44166</v>
      </c>
      <c r="C244" s="0" t="s">
        <v>56</v>
      </c>
      <c r="D244" s="45" t="n">
        <v>33601.66</v>
      </c>
      <c r="E244" s="0" t="s">
        <v>56</v>
      </c>
      <c r="F244" s="45" t="n">
        <v>34766.77</v>
      </c>
      <c r="G244" s="0" t="s">
        <v>56</v>
      </c>
      <c r="H244" s="0" t="n">
        <v>0</v>
      </c>
    </row>
    <row r="245" customFormat="false" ht="15" hidden="false" customHeight="false" outlineLevel="0" collapsed="false">
      <c r="B245" s="44" t="n">
        <v>44197</v>
      </c>
      <c r="C245" s="0" t="s">
        <v>56</v>
      </c>
      <c r="D245" s="45" t="n">
        <v>35849.14</v>
      </c>
      <c r="E245" s="0" t="s">
        <v>56</v>
      </c>
      <c r="F245" s="45" t="n">
        <v>32645.37</v>
      </c>
      <c r="G245" s="0" t="s">
        <v>56</v>
      </c>
      <c r="H245" s="45" t="n">
        <v>3203.77</v>
      </c>
    </row>
    <row r="246" customFormat="false" ht="15" hidden="false" customHeight="false" outlineLevel="0" collapsed="false">
      <c r="B246" s="44" t="n">
        <v>44228</v>
      </c>
      <c r="C246" s="0" t="s">
        <v>56</v>
      </c>
      <c r="D246" s="45" t="n">
        <v>37927.35</v>
      </c>
      <c r="E246" s="0" t="s">
        <v>56</v>
      </c>
      <c r="F246" s="45" t="n">
        <v>38810.28</v>
      </c>
      <c r="G246" s="0" t="s">
        <v>56</v>
      </c>
      <c r="H246" s="0" t="n">
        <v>0</v>
      </c>
    </row>
    <row r="247" customFormat="false" ht="15" hidden="false" customHeight="false" outlineLevel="0" collapsed="false">
      <c r="B247" s="44" t="n">
        <v>44256</v>
      </c>
      <c r="C247" s="0" t="s">
        <v>56</v>
      </c>
      <c r="D247" s="45" t="n">
        <v>40005.56</v>
      </c>
      <c r="E247" s="0" t="s">
        <v>56</v>
      </c>
      <c r="F247" s="45" t="n">
        <v>38901.05</v>
      </c>
      <c r="G247" s="0" t="s">
        <v>56</v>
      </c>
      <c r="H247" s="45" t="n">
        <v>1104.51</v>
      </c>
    </row>
    <row r="248" customFormat="false" ht="15" hidden="false" customHeight="false" outlineLevel="0" collapsed="false">
      <c r="B248" s="44" t="n">
        <v>44287</v>
      </c>
      <c r="C248" s="0" t="s">
        <v>56</v>
      </c>
      <c r="D248" s="45" t="n">
        <v>40862.82</v>
      </c>
      <c r="E248" s="0" t="s">
        <v>56</v>
      </c>
      <c r="F248" s="45" t="n">
        <v>36690.3</v>
      </c>
      <c r="G248" s="0" t="s">
        <v>56</v>
      </c>
      <c r="H248" s="45" t="n">
        <v>4172.52</v>
      </c>
    </row>
    <row r="249" customFormat="false" ht="15" hidden="false" customHeight="false" outlineLevel="0" collapsed="false">
      <c r="B249" s="44" t="n">
        <v>44317</v>
      </c>
      <c r="C249" s="0" t="s">
        <v>56</v>
      </c>
      <c r="D249" s="45" t="n">
        <v>43736.69</v>
      </c>
      <c r="E249" s="0" t="s">
        <v>56</v>
      </c>
      <c r="F249" s="45" t="n">
        <v>41017.62</v>
      </c>
      <c r="G249" s="0" t="s">
        <v>56</v>
      </c>
      <c r="H249" s="45" t="n">
        <v>2719.07</v>
      </c>
    </row>
    <row r="250" customFormat="false" ht="15" hidden="false" customHeight="false" outlineLevel="0" collapsed="false">
      <c r="B250" s="44" t="n">
        <v>44348</v>
      </c>
      <c r="C250" s="0" t="s">
        <v>56</v>
      </c>
      <c r="D250" s="45" t="n">
        <v>43736.69</v>
      </c>
      <c r="E250" s="0" t="s">
        <v>56</v>
      </c>
      <c r="F250" s="45" t="n">
        <v>40840.15</v>
      </c>
      <c r="G250" s="0" t="s">
        <v>56</v>
      </c>
      <c r="H250" s="45" t="n">
        <v>2896.54</v>
      </c>
    </row>
    <row r="251" customFormat="false" ht="15" hidden="false" customHeight="false" outlineLevel="0" collapsed="false">
      <c r="B251" s="44" t="n">
        <v>44378</v>
      </c>
      <c r="C251" s="0" t="s">
        <v>56</v>
      </c>
      <c r="D251" s="45" t="n">
        <v>43736.69</v>
      </c>
      <c r="E251" s="0" t="s">
        <v>56</v>
      </c>
      <c r="F251" s="45" t="n">
        <v>42265.42</v>
      </c>
      <c r="G251" s="0" t="s">
        <v>56</v>
      </c>
      <c r="H251" s="45" t="n">
        <v>1471.27</v>
      </c>
    </row>
    <row r="252" customFormat="false" ht="15" hidden="false" customHeight="false" outlineLevel="0" collapsed="false">
      <c r="B252" s="44" t="n">
        <v>44409</v>
      </c>
      <c r="C252" s="0" t="s">
        <v>56</v>
      </c>
      <c r="D252" s="45" t="n">
        <v>46236.69</v>
      </c>
      <c r="E252" s="0" t="s">
        <v>56</v>
      </c>
      <c r="F252" s="45" t="n">
        <v>44982.59</v>
      </c>
      <c r="G252" s="0" t="s">
        <v>56</v>
      </c>
      <c r="H252" s="45" t="n">
        <v>1254.1</v>
      </c>
    </row>
    <row r="253" customFormat="false" ht="15" hidden="false" customHeight="false" outlineLevel="0" collapsed="false">
      <c r="B253" s="44" t="n">
        <v>44440</v>
      </c>
      <c r="C253" s="0" t="s">
        <v>56</v>
      </c>
      <c r="D253" s="45" t="n">
        <v>46610.56</v>
      </c>
      <c r="E253" s="0" t="s">
        <v>56</v>
      </c>
      <c r="F253" s="45" t="n">
        <v>46563.26</v>
      </c>
      <c r="G253" s="0" t="s">
        <v>56</v>
      </c>
      <c r="H253" s="0" t="n">
        <v>47.3</v>
      </c>
    </row>
    <row r="254" customFormat="false" ht="15" hidden="false" customHeight="false" outlineLevel="0" collapsed="false">
      <c r="B254" s="44" t="n">
        <v>44470</v>
      </c>
      <c r="C254" s="0" t="s">
        <v>56</v>
      </c>
      <c r="D254" s="45" t="n">
        <v>46610.56</v>
      </c>
      <c r="E254" s="0" t="s">
        <v>56</v>
      </c>
      <c r="F254" s="45" t="n">
        <v>49221.99</v>
      </c>
      <c r="G254" s="0" t="s">
        <v>56</v>
      </c>
      <c r="H254" s="0" t="n">
        <v>0</v>
      </c>
    </row>
    <row r="255" customFormat="false" ht="15" hidden="false" customHeight="false" outlineLevel="0" collapsed="false">
      <c r="B255" s="44" t="n">
        <v>44501</v>
      </c>
      <c r="C255" s="0" t="s">
        <v>56</v>
      </c>
      <c r="D255" s="45" t="n">
        <v>49843.66</v>
      </c>
      <c r="E255" s="0" t="s">
        <v>56</v>
      </c>
      <c r="F255" s="45" t="n">
        <v>50972.87</v>
      </c>
      <c r="G255" s="0" t="s">
        <v>56</v>
      </c>
      <c r="H255" s="0" t="n">
        <v>0</v>
      </c>
    </row>
    <row r="256" customFormat="false" ht="15" hidden="false" customHeight="false" outlineLevel="0" collapsed="false">
      <c r="B256" s="44" t="n">
        <v>44531</v>
      </c>
      <c r="C256" s="0" t="s">
        <v>56</v>
      </c>
      <c r="D256" s="45" t="n">
        <v>50232.83</v>
      </c>
      <c r="E256" s="0" t="s">
        <v>56</v>
      </c>
      <c r="F256" s="45" t="n">
        <v>52803.83</v>
      </c>
      <c r="G256" s="0" t="s">
        <v>56</v>
      </c>
      <c r="H256" s="0" t="n">
        <v>0</v>
      </c>
    </row>
    <row r="257" customFormat="false" ht="15" hidden="false" customHeight="false" outlineLevel="0" collapsed="false">
      <c r="B257" s="44" t="n">
        <v>44562</v>
      </c>
      <c r="C257" s="0" t="s">
        <v>56</v>
      </c>
      <c r="D257" s="45" t="n">
        <v>54438.86</v>
      </c>
      <c r="E257" s="0" t="s">
        <v>56</v>
      </c>
      <c r="F257" s="45" t="n">
        <v>54098.62</v>
      </c>
      <c r="G257" s="0" t="s">
        <v>56</v>
      </c>
      <c r="H257" s="0" t="n">
        <v>340.24</v>
      </c>
    </row>
    <row r="258" customFormat="false" ht="15" hidden="false" customHeight="false" outlineLevel="0" collapsed="false">
      <c r="B258" s="44" t="n">
        <v>44593</v>
      </c>
      <c r="C258" s="0" t="s">
        <v>56</v>
      </c>
      <c r="D258" s="45" t="n">
        <v>58390.43</v>
      </c>
      <c r="E258" s="0" t="s">
        <v>56</v>
      </c>
      <c r="F258" s="45" t="n">
        <v>59659.43</v>
      </c>
      <c r="G258" s="0" t="s">
        <v>56</v>
      </c>
      <c r="H258" s="0" t="n">
        <v>0</v>
      </c>
    </row>
    <row r="259" customFormat="false" ht="15" hidden="false" customHeight="false" outlineLevel="0" collapsed="false">
      <c r="B259" s="44" t="n">
        <v>44621</v>
      </c>
      <c r="C259" s="0" t="s">
        <v>56</v>
      </c>
      <c r="D259" s="45" t="n">
        <v>61982.77</v>
      </c>
      <c r="E259" s="0" t="s">
        <v>56</v>
      </c>
      <c r="F259" s="45" t="n">
        <v>65462.36</v>
      </c>
      <c r="G259" s="0" t="s">
        <v>56</v>
      </c>
      <c r="H259" s="0" t="n">
        <v>0</v>
      </c>
    </row>
    <row r="260" customFormat="false" ht="15" hidden="false" customHeight="false" outlineLevel="0" collapsed="false">
      <c r="B260" s="44" t="n">
        <v>44652</v>
      </c>
      <c r="C260" s="0" t="s">
        <v>56</v>
      </c>
      <c r="D260" s="45" t="n">
        <v>66847.39</v>
      </c>
      <c r="E260" s="0" t="s">
        <v>56</v>
      </c>
      <c r="F260" s="45" t="n">
        <v>65462.36</v>
      </c>
      <c r="G260" s="0" t="s">
        <v>56</v>
      </c>
      <c r="H260" s="45" t="n">
        <v>1385.03</v>
      </c>
    </row>
    <row r="261" customFormat="false" ht="15" hidden="false" customHeight="false" outlineLevel="0" collapsed="false">
      <c r="B261" s="44" t="n">
        <v>44682</v>
      </c>
      <c r="C261" s="0" t="s">
        <v>56</v>
      </c>
      <c r="D261" s="45" t="n">
        <v>70166.71</v>
      </c>
      <c r="E261" s="0" t="s">
        <v>56</v>
      </c>
      <c r="F261" s="45" t="n">
        <v>65627.99</v>
      </c>
      <c r="G261" s="0" t="s">
        <v>56</v>
      </c>
      <c r="H261" s="45" t="n">
        <v>4538.72</v>
      </c>
    </row>
    <row r="262" customFormat="false" ht="15" hidden="false" customHeight="false" outlineLevel="0" collapsed="false">
      <c r="B262" s="44" t="n">
        <v>44713</v>
      </c>
      <c r="C262" s="0" t="s">
        <v>56</v>
      </c>
      <c r="D262" s="45" t="n">
        <v>73486.03</v>
      </c>
      <c r="E262" s="0" t="s">
        <v>56</v>
      </c>
      <c r="F262" s="45" t="n">
        <v>51042.31</v>
      </c>
      <c r="G262" s="0" t="s">
        <v>56</v>
      </c>
      <c r="H262" s="45" t="n">
        <v>22443.72</v>
      </c>
    </row>
    <row r="263" customFormat="false" ht="15" hidden="false" customHeight="false" outlineLevel="0" collapsed="false">
      <c r="B263" s="44" t="n">
        <v>44743</v>
      </c>
      <c r="C263" s="0" t="s">
        <v>56</v>
      </c>
      <c r="D263" s="45" t="n">
        <v>73486.03</v>
      </c>
      <c r="E263" s="0" t="s">
        <v>56</v>
      </c>
      <c r="F263" s="45" t="n">
        <v>51042.31</v>
      </c>
      <c r="G263" s="0" t="s">
        <v>56</v>
      </c>
      <c r="H263" s="45" t="n">
        <v>22443.72</v>
      </c>
    </row>
    <row r="264" customFormat="false" ht="15" hidden="false" customHeight="false" outlineLevel="0" collapsed="false">
      <c r="B264" s="44" t="n">
        <v>44774</v>
      </c>
      <c r="C264" s="0" t="s">
        <v>56</v>
      </c>
      <c r="D264" s="45" t="n">
        <v>84827.03</v>
      </c>
      <c r="E264" s="0" t="s">
        <v>56</v>
      </c>
      <c r="F264" s="45" t="n">
        <v>51042.31</v>
      </c>
      <c r="G264" s="0" t="s">
        <v>56</v>
      </c>
      <c r="H264" s="45" t="n">
        <v>33784.72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LibreOffice/7.3.6.2$Windows_X86_64 LibreOffice_project/c28ca90fd6e1a19e189fc16c05f8f8924961e12e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:creator>Andres Huespe</dc:creator>
  <dc:description/>
  <dc:language>es-AR</dc:language>
  <cp:lastModifiedBy>Andrés Huespe</cp:lastModifiedBy>
  <cp:lastPrinted>2026-08-06T11:19:48Z</cp:lastPrinted>
  <dcterms:modified xsi:type="dcterms:W3CDTF">2026-08-06T14:24:10Z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