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Hoja1" sheetId="1" state="visible" r:id="rId2"/>
    <sheet name="Hoja2" sheetId="2" state="visible" r:id="rId3"/>
    <sheet name="Hoja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<sst xmlns="http://schemas.openxmlformats.org/spreadsheetml/2006/main" count="110" uniqueCount="96">
  <si>
    <t>GOMEZ CLAUDIA VIVIANA C/ CAJA POPULAR DE AHORROS </t>
  </si>
  <si>
    <t>FPMI</t>
  </si>
  <si>
    <t>Fecha de Nacimiento:</t>
  </si>
  <si>
    <t>Edad a FPMI: 49 años</t>
  </si>
  <si>
    <t>Fecha Dictamen:</t>
  </si>
  <si>
    <t>% Incapacidad: 30,12%</t>
  </si>
  <si>
    <t>Decreto 669/19</t>
  </si>
  <si>
    <t>1- Calculo del Ingreso Base </t>
  </si>
  <si>
    <t>Periodo</t>
  </si>
  <si>
    <t>Salario</t>
  </si>
  <si>
    <t>Indice RIPTE Inicio</t>
  </si>
  <si>
    <t>Indice RIPTE Final</t>
  </si>
  <si>
    <t>Coeficiente</t>
  </si>
  <si>
    <t>Salario Actualizado por RIPTE</t>
  </si>
  <si>
    <t>may-18 prop.</t>
  </si>
  <si>
    <t>1° SAC 18</t>
  </si>
  <si>
    <t>2° SAC 18</t>
  </si>
  <si>
    <t>may-19 prop</t>
  </si>
  <si>
    <t>.$ 32.556,54</t>
  </si>
  <si>
    <t> 1,000000 </t>
  </si>
  <si>
    <t>Total remuneraciones actualizadas</t>
  </si>
  <si>
    <r>
      <t xml:space="preserve">Cantidad de meses</t>
    </r>
    <r>
      <rPr>
        <rFont val="Calibri"/>
        <charset val="1"/>
        <family val="2"/>
        <color rgb="FF212529"/>
        <sz val="11"/>
      </rPr>
      <t xml:space="preserve">12</t>
    </r>
  </si>
  <si>
    <t>Valor mensual Ingreso Base</t>
  </si>
  <si>
    <t>$ 525.734,33 / 12 </t>
  </si>
  <si>
    <t>2- Actualizacion desde la PMI hasta la fecha que debió ponerse a disposición</t>
  </si>
  <si>
    <t>Tasa Variación RIPTE</t>
  </si>
  <si>
    <t>Actualización IB al 27/09/2022</t>
  </si>
  <si>
    <t>IB</t>
  </si>
  <si>
    <t>Intereses al 27/09/2022</t>
  </si>
  <si>
    <t>x 196,88%</t>
  </si>
  <si>
    <t>Ingreso Base reexpresado al 27/09/2022</t>
  </si>
  <si>
    <t>CALCULO INDEMNIZACION </t>
  </si>
  <si>
    <t>1- Ley 24457 Art 14 inc 2 Apartado A</t>
  </si>
  <si>
    <t>53 x IB x 30,12% x 65/49</t>
  </si>
  <si>
    <t>2- 26773 Art 3</t>
  </si>
  <si>
    <t>x 20%</t>
  </si>
  <si>
    <t>Debió Percibir Indmenización al 27/09/2022</t>
  </si>
  <si>
    <t>Percibió</t>
  </si>
  <si>
    <t>Adeudado al 27/09/2022</t>
  </si>
  <si>
    <t>Tasa Activa al 31/08/2023</t>
  </si>
  <si>
    <t>Total Adeudado al 31/08/2023</t>
  </si>
  <si>
    <r>
      <t xml:space="preserve">FPMI:</t>
    </r>
    <r>
      <rPr>
        <rFont val="Calibri"/>
        <charset val="1"/>
        <family val="2"/>
        <color rgb="FF212529"/>
        <sz val="12"/>
      </rPr>
      <t xml:space="preserve">24/05/2019</t>
    </r>
  </si>
  <si>
    <r>
      <t xml:space="preserve">Fecha de nacimiento:</t>
    </r>
    <r>
      <rPr>
        <rFont val="Calibri"/>
        <charset val="1"/>
        <family val="2"/>
        <color rgb="FF212529"/>
        <sz val="12"/>
      </rPr>
      <t xml:space="preserve">08/09/1969</t>
    </r>
  </si>
  <si>
    <r>
      <t xml:space="preserve">Edad del damnificado:</t>
    </r>
    <r>
      <rPr>
        <rFont val="Calibri"/>
        <charset val="1"/>
        <family val="2"/>
        <color rgb="FF212529"/>
        <sz val="12"/>
      </rPr>
      <t xml:space="preserve">49</t>
    </r>
  </si>
  <si>
    <r>
      <t xml:space="preserve">Fecha dictamen CM:</t>
    </r>
    <r>
      <rPr>
        <rFont val="Calibri"/>
        <charset val="1"/>
        <family val="2"/>
        <color rgb="FF212529"/>
        <sz val="12"/>
      </rPr>
      <t xml:space="preserve">09/12/2021</t>
    </r>
  </si>
  <si>
    <r>
      <t xml:space="preserve">IPP:</t>
    </r>
    <r>
      <rPr>
        <rFont val="Calibri"/>
        <charset val="1"/>
        <family val="2"/>
        <color rgb="FF212529"/>
        <sz val="12"/>
      </rPr>
      <t xml:space="preserve">30,12%</t>
    </r>
  </si>
  <si>
    <t>Indice RIPTE</t>
  </si>
  <si>
    <t>Actualización del IB desde la primera manifestación invalidante hasta la fecha en que</t>
  </si>
  <si>
    <t>deba realizarse la puesta a disposición de la indemnización</t>
  </si>
  <si>
    <t>Variación respecto mes anterior</t>
  </si>
  <si>
    <t>may-19 prop.0,72%</t>
  </si>
  <si>
    <t>jun-191,60%</t>
  </si>
  <si>
    <t>jul-194,10%</t>
  </si>
  <si>
    <t>ago-191,90%</t>
  </si>
  <si>
    <t>sep-193,20%</t>
  </si>
  <si>
    <t>oct-195,20%</t>
  </si>
  <si>
    <t>nov-191,60%</t>
  </si>
  <si>
    <t>dic-192,00%</t>
  </si>
  <si>
    <t>ene-207,10%</t>
  </si>
  <si>
    <t>feb-206,20%</t>
  </si>
  <si>
    <t>mar-200,90%</t>
  </si>
  <si>
    <t>abr-200,10%</t>
  </si>
  <si>
    <t>may-200,20%</t>
  </si>
  <si>
    <t>jun-202,30%</t>
  </si>
  <si>
    <t>jul-203,60%</t>
  </si>
  <si>
    <t>ago-200,50%</t>
  </si>
  <si>
    <t>sep-201,90%</t>
  </si>
  <si>
    <t>oct-204,60%</t>
  </si>
  <si>
    <t>nov-201,30%</t>
  </si>
  <si>
    <t>dic-202,00%</t>
  </si>
  <si>
    <t>ene-211,80%</t>
  </si>
  <si>
    <t>feb-216,20%</t>
  </si>
  <si>
    <t>mar-214,90%</t>
  </si>
  <si>
    <t>abr-216,20%</t>
  </si>
  <si>
    <t>may-211,20%</t>
  </si>
  <si>
    <t>jun-213,70%</t>
  </si>
  <si>
    <t>jul-214,40%</t>
  </si>
  <si>
    <t>ago-212,30%</t>
  </si>
  <si>
    <t>sep-214,20%</t>
  </si>
  <si>
    <t>oct-213,60%</t>
  </si>
  <si>
    <t>nov-213,10%</t>
  </si>
  <si>
    <r>
      <t xml:space="preserve">dic-21 prop.</t>
    </r>
    <r>
      <rPr>
        <rFont val="Calibri"/>
        <charset val="1"/>
        <family val="2"/>
        <color rgb="FF000000"/>
        <sz val="11"/>
        <u val="single"/>
      </rPr>
      <t xml:space="preserve">0,58%</t>
    </r>
  </si>
  <si>
    <r>
      <t xml:space="preserve">Valor mensual Ingreso Base</t>
    </r>
    <r>
      <rPr>
        <rFont val="Calibri"/>
        <charset val="1"/>
        <family val="2"/>
        <color rgb="FF212529"/>
        <sz val="11"/>
      </rPr>
      <t xml:space="preserve">$ 43.811,19</t>
    </r>
  </si>
  <si>
    <r>
      <t xml:space="preserve">Intereses (Tasa de variación del RIPTE)</t>
    </r>
    <r>
      <rPr>
        <rFont val="Calibri"/>
        <charset val="1"/>
        <family val="2"/>
        <color rgb="FF212529"/>
        <sz val="11"/>
      </rPr>
      <t xml:space="preserve">93,20%</t>
    </r>
    <r>
      <rPr>
        <rFont val="Calibri"/>
        <charset val="1"/>
        <family val="2"/>
        <color rgb="FF212529"/>
        <sz val="11"/>
        <u val="single"/>
      </rPr>
      <t xml:space="preserve">$ 40.833,45</t>
    </r>
  </si>
  <si>
    <r>
      <t xml:space="preserve">Valor mensual del IB + intereses</t>
    </r>
    <r>
      <rPr>
        <rFont val="Calibri"/>
        <charset val="1"/>
        <family val="2"/>
        <color rgb="FF212529"/>
        <sz val="11"/>
      </rPr>
      <t xml:space="preserve">$ 84.644,64</t>
    </r>
  </si>
  <si>
    <t>Planilla de Capital e Intereses de Rubros Condenados</t>
  </si>
  <si>
    <t>1- Prestación por IPP Art 14 apart 2a) Ley 24.557</t>
  </si>
  <si>
    <r>
      <t xml:space="preserve">(53 x $84.644,64 x 30,12% x 65/49)</t>
    </r>
    <r>
      <rPr>
        <rFont val="Calibri"/>
        <charset val="1"/>
        <family val="2"/>
        <color rgb="FF212529"/>
        <sz val="11"/>
      </rPr>
      <t xml:space="preserve">$ 1.792.452,17</t>
    </r>
  </si>
  <si>
    <t>2- Indemnización adicional de pago único art. 3 Ley 26773</t>
  </si>
  <si>
    <r>
      <t xml:space="preserve">($1.792.452,17 x 20%)</t>
    </r>
    <r>
      <rPr>
        <rFont val="Calibri"/>
        <charset val="1"/>
        <family val="2"/>
        <color rgb="FF212529"/>
        <sz val="11"/>
        <u val="single"/>
      </rPr>
      <t xml:space="preserve">$ 358.490,43</t>
    </r>
  </si>
  <si>
    <r>
      <t xml:space="preserve">Subtotal rubros 1 a 2 en $</t>
    </r>
    <r>
      <rPr>
        <rFont val="Calibri"/>
        <charset val="1"/>
        <family val="2"/>
        <color rgb="FF212529"/>
        <sz val="11"/>
      </rPr>
      <t xml:space="preserve">$ 2.150.942,61</t>
    </r>
  </si>
  <si>
    <t>Total Intereses tasa activa al 27/09/2022</t>
  </si>
  <si>
    <r>
      <t xml:space="preserve">Subtotal rubros 1 a 2 en $ al 27/09/2022</t>
    </r>
    <r>
      <rPr>
        <rFont val="Calibri"/>
        <charset val="1"/>
        <family val="2"/>
        <color rgb="FF212529"/>
        <sz val="11"/>
      </rPr>
      <t xml:space="preserve">$ 3.093.270,56</t>
    </r>
  </si>
  <si>
    <t>Menos percibido 27/09/2022</t>
  </si>
  <si>
    <t>Total Intereses tasa activa al 31/08/2023</t>
  </si>
  <si>
    <r>
      <t xml:space="preserve">Total rubros 1 a 2 reexpr en $ al 31/08/2023</t>
    </r>
    <r>
      <rPr>
        <rFont val="Calibri"/>
        <charset val="1"/>
        <family val="2"/>
        <color rgb="FF212529"/>
        <sz val="11"/>
      </rPr>
      <t xml:space="preserve">$ 2.236.352,87</t>
    </r>
  </si>
</sst>
</file>

<file path=xl/styles.xml><?xml version="1.0" encoding="utf-8"?>
<styleSheet xmlns="http://schemas.openxmlformats.org/spreadsheetml/2006/main">
  <numFmts count="9">
    <numFmt formatCode="GENERAL" numFmtId="164"/>
    <numFmt formatCode="DD/MM/YYYY" numFmtId="165"/>
    <numFmt formatCode="&quot;$ &quot;#,##0.00;[RED]&quot;$ -&quot;#,##0.00" numFmtId="166"/>
    <numFmt formatCode="#,##0.00" numFmtId="167"/>
    <numFmt formatCode="MMM\-YY" numFmtId="168"/>
    <numFmt formatCode="GENERAL" numFmtId="169"/>
    <numFmt formatCode="0.00%" numFmtId="170"/>
    <numFmt formatCode="0%" numFmtId="171"/>
    <numFmt formatCode="&quot;$ &quot;#,##0.00" numFmtId="172"/>
  </numFmts>
  <fonts count="11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color rgb="FF856404"/>
      <sz val="10"/>
    </font>
    <font>
      <name val="Calibri"/>
      <charset val="1"/>
      <family val="2"/>
      <b val="true"/>
      <color rgb="FF000000"/>
      <sz val="11"/>
    </font>
    <font>
      <name val="Calibri"/>
      <charset val="1"/>
      <family val="2"/>
      <b val="true"/>
      <color rgb="FF212529"/>
      <sz val="11"/>
    </font>
    <font>
      <name val="Calibri"/>
      <charset val="1"/>
      <family val="2"/>
      <color rgb="FF212529"/>
      <sz val="11"/>
    </font>
    <font>
      <name val="Calibri"/>
      <charset val="1"/>
      <family val="2"/>
      <color rgb="FF000000"/>
      <sz val="11"/>
      <u val="single"/>
    </font>
    <font>
      <name val="Calibri"/>
      <charset val="1"/>
      <family val="2"/>
      <color rgb="FF212529"/>
      <sz val="12"/>
    </font>
    <font>
      <name val="Calibri"/>
      <charset val="1"/>
      <family val="2"/>
      <color rgb="FF212529"/>
      <sz val="11"/>
      <u val="single"/>
    </font>
  </fonts>
  <fills count="2">
    <fill>
      <patternFill patternType="none"/>
    </fill>
    <fill>
      <patternFill patternType="gray125"/>
    </fill>
  </fills>
  <borders count="3">
    <border diagonalDown="false" diagonalUp="false">
      <left/>
      <right/>
      <top/>
      <bottom/>
      <diagonal/>
    </border>
    <border diagonalDown="false" diagonalUp="false">
      <left/>
      <right/>
      <top style="medium"/>
      <bottom/>
      <diagonal/>
    </border>
    <border diagonalDown="false" diagonalUp="false">
      <left/>
      <right/>
      <top/>
      <bottom style="medium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true" applyBorder="true" applyFont="true" applyProtection="true" borderId="0" fillId="0" fontId="0" numFmtId="171">
      <alignment horizontal="general" indent="0" shrinkToFit="false" textRotation="0" vertical="bottom" wrapText="false"/>
      <protection hidden="false" locked="true"/>
    </xf>
  </cellStyleXfs>
  <cellXfs count="3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4" numFmtId="164" xfId="0">
      <alignment horizontal="center" indent="0" shrinkToFit="false" textRotation="0" vertical="center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true"/>
      <protection hidden="false" locked="true"/>
    </xf>
    <xf applyAlignment="true" applyBorder="false" applyFont="true" applyProtection="false" borderId="0" fillId="0" fontId="0" numFmtId="164" xfId="0">
      <alignment horizontal="left" indent="0" shrinkToFit="false" textRotation="0" vertical="center" wrapText="false"/>
      <protection hidden="false" locked="true"/>
    </xf>
    <xf applyAlignment="false" applyBorder="false" applyFont="tru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8" xfId="0">
      <alignment horizontal="left" indent="0" shrinkToFit="false" textRotation="0" vertical="center" wrapText="false"/>
      <protection hidden="false" locked="true"/>
    </xf>
    <xf applyAlignment="false" applyBorder="false" applyFont="false" applyProtection="false" borderId="0" fillId="0" fontId="0" numFmtId="169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left" indent="0" shrinkToFit="false" textRotation="0" vertical="center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6" numFmtId="166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70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70" xfId="19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5" numFmtId="166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4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72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72" xfId="0">
      <alignment horizontal="left" indent="0" shrinkToFit="false" textRotation="0" vertical="center" wrapText="false"/>
      <protection hidden="false" locked="true"/>
    </xf>
    <xf applyAlignment="false" applyBorder="true" applyFont="false" applyProtection="false" borderId="2" fillId="0" fontId="0" numFmtId="172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72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5" numFmtId="172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general" indent="0" shrinkToFit="false" textRotation="0" vertical="bottom" wrapText="true"/>
      <protection hidden="false" locked="true"/>
    </xf>
    <xf applyAlignment="true" applyBorder="false" applyFont="true" applyProtection="false" borderId="0" fillId="0" fontId="6" numFmtId="166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8" numFmtId="164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7" numFmtId="164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7" numFmtId="170" xfId="0">
      <alignment horizontal="left" indent="0" shrinkToFit="false" textRotation="0" vertical="center" wrapText="false"/>
      <protection hidden="false" locked="true"/>
    </xf>
    <xf applyAlignment="false" applyBorder="false" applyFont="true" applyProtection="false" borderId="0" fillId="0" fontId="0" numFmtId="170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56404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52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6"/>
  <sheetViews>
    <sheetView colorId="64" defaultGridColor="true" rightToLeft="false" showFormulas="false" showGridLines="true" showOutlineSymbols="true" showRowColHeaders="true" showZeros="true" tabSelected="true" topLeftCell="A28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2" min="1" style="0" width="10.6734693877551"/>
    <col collapsed="false" hidden="false" max="3" min="3" style="0" width="11.4183673469388"/>
    <col collapsed="false" hidden="false" max="4" min="4" style="0" width="12.8622448979592"/>
    <col collapsed="false" hidden="false" max="5" min="5" style="0" width="10.6734693877551"/>
    <col collapsed="false" hidden="false" max="6" min="6" style="0" width="13.8571428571429"/>
    <col collapsed="false" hidden="false" max="1025" min="7" style="0" width="10.6734693877551"/>
  </cols>
  <sheetData>
    <row collapsed="false" customFormat="false" customHeight="true" hidden="false" ht="15" outlineLevel="0" r="1">
      <c r="A1" s="1" t="s">
        <v>0</v>
      </c>
      <c r="B1" s="1"/>
      <c r="C1" s="1"/>
      <c r="D1" s="1"/>
      <c r="E1" s="1"/>
      <c r="F1" s="1"/>
    </row>
    <row collapsed="false" customFormat="false" customHeight="true" hidden="false" ht="15" outlineLevel="0" r="3">
      <c r="A3" s="0" t="s">
        <v>1</v>
      </c>
      <c r="B3" s="2" t="n">
        <v>43609</v>
      </c>
    </row>
    <row collapsed="false" customFormat="false" customHeight="true" hidden="false" ht="15" outlineLevel="0" r="5">
      <c r="A5" s="0" t="s">
        <v>2</v>
      </c>
      <c r="C5" s="2" t="n">
        <v>25454</v>
      </c>
      <c r="E5" s="0" t="s">
        <v>3</v>
      </c>
    </row>
    <row collapsed="false" customFormat="false" customHeight="true" hidden="false" ht="15" outlineLevel="0" r="7">
      <c r="A7" s="0" t="s">
        <v>4</v>
      </c>
      <c r="C7" s="2" t="n">
        <v>44816</v>
      </c>
      <c r="E7" s="0" t="s">
        <v>5</v>
      </c>
    </row>
    <row collapsed="false" customFormat="false" customHeight="true" hidden="false" ht="15" outlineLevel="0" r="9">
      <c r="A9" s="0" t="s">
        <v>6</v>
      </c>
    </row>
    <row collapsed="false" customFormat="false" customHeight="true" hidden="false" ht="15" outlineLevel="0" r="11">
      <c r="A11" s="0" t="s">
        <v>7</v>
      </c>
    </row>
    <row collapsed="false" customFormat="false" customHeight="true" hidden="false" ht="45" outlineLevel="0" r="13">
      <c r="A13" s="3" t="s">
        <v>8</v>
      </c>
      <c r="B13" s="3" t="s">
        <v>9</v>
      </c>
      <c r="C13" s="3" t="s">
        <v>10</v>
      </c>
      <c r="D13" s="3" t="s">
        <v>11</v>
      </c>
      <c r="E13" s="3" t="s">
        <v>12</v>
      </c>
      <c r="F13" s="3" t="s">
        <v>13</v>
      </c>
    </row>
    <row collapsed="false" customFormat="false" customHeight="true" hidden="false" ht="15" outlineLevel="0" r="14">
      <c r="A14" s="4" t="s">
        <v>14</v>
      </c>
      <c r="B14" s="5" t="n">
        <v>5696.2</v>
      </c>
      <c r="C14" s="6" t="n">
        <v>3353.5</v>
      </c>
      <c r="D14" s="0" t="n">
        <v>4676.25</v>
      </c>
      <c r="E14" s="7" t="n">
        <v>1.394439</v>
      </c>
      <c r="F14" s="5" t="n">
        <v>7943</v>
      </c>
    </row>
    <row collapsed="false" customFormat="false" customHeight="true" hidden="false" ht="15" outlineLevel="0" r="15">
      <c r="A15" s="8" t="n">
        <v>43252</v>
      </c>
      <c r="B15" s="5" t="n">
        <v>27250.87</v>
      </c>
      <c r="C15" s="6" t="n">
        <v>3383.14</v>
      </c>
      <c r="D15" s="9" t="n">
        <f aca="false">+D14</f>
        <v>4676.25</v>
      </c>
      <c r="E15" s="7" t="n">
        <v>1.382222</v>
      </c>
      <c r="F15" s="5" t="n">
        <v>37666.75</v>
      </c>
    </row>
    <row collapsed="false" customFormat="false" customHeight="true" hidden="false" ht="15" outlineLevel="0" r="16">
      <c r="A16" s="4" t="s">
        <v>15</v>
      </c>
      <c r="B16" s="5" t="n">
        <v>9472.17</v>
      </c>
      <c r="C16" s="6" t="n">
        <v>3383.14</v>
      </c>
      <c r="D16" s="9" t="n">
        <f aca="false">+D15</f>
        <v>4676.25</v>
      </c>
      <c r="E16" s="7" t="n">
        <v>1.382222</v>
      </c>
      <c r="F16" s="5" t="n">
        <v>13092.64</v>
      </c>
    </row>
    <row collapsed="false" customFormat="false" customHeight="true" hidden="false" ht="15" outlineLevel="0" r="17">
      <c r="A17" s="8" t="n">
        <v>43282</v>
      </c>
      <c r="B17" s="5" t="n">
        <v>27977.09</v>
      </c>
      <c r="C17" s="6" t="n">
        <v>3461.52</v>
      </c>
      <c r="D17" s="9" t="n">
        <f aca="false">+D16</f>
        <v>4676.25</v>
      </c>
      <c r="E17" s="7" t="n">
        <v>1.350924</v>
      </c>
      <c r="F17" s="5" t="n">
        <v>37794.92</v>
      </c>
    </row>
    <row collapsed="false" customFormat="false" customHeight="true" hidden="false" ht="15" outlineLevel="0" r="18">
      <c r="A18" s="8" t="n">
        <v>43313</v>
      </c>
      <c r="B18" s="5" t="n">
        <v>27250.87</v>
      </c>
      <c r="C18" s="6" t="n">
        <v>3540.95</v>
      </c>
      <c r="D18" s="9" t="n">
        <f aca="false">+D17</f>
        <v>4676.25</v>
      </c>
      <c r="E18" s="7" t="n">
        <v>1.32062</v>
      </c>
      <c r="F18" s="5" t="n">
        <v>35988.05</v>
      </c>
    </row>
    <row collapsed="false" customFormat="false" customHeight="true" hidden="false" ht="15" outlineLevel="0" r="19">
      <c r="A19" s="8" t="n">
        <v>43344</v>
      </c>
      <c r="B19" s="5" t="n">
        <v>33251.6</v>
      </c>
      <c r="C19" s="6" t="n">
        <v>3603.23</v>
      </c>
      <c r="D19" s="9" t="n">
        <f aca="false">+D18</f>
        <v>4676.25</v>
      </c>
      <c r="E19" s="7" t="n">
        <v>1.297794</v>
      </c>
      <c r="F19" s="5" t="n">
        <v>43153.72</v>
      </c>
    </row>
    <row collapsed="false" customFormat="false" customHeight="true" hidden="false" ht="15" outlineLevel="0" r="20">
      <c r="A20" s="8" t="n">
        <v>43374</v>
      </c>
      <c r="B20" s="5" t="n">
        <v>33627.65</v>
      </c>
      <c r="C20" s="6" t="n">
        <v>3789.62</v>
      </c>
      <c r="D20" s="9" t="n">
        <f aca="false">+D19</f>
        <v>4676.25</v>
      </c>
      <c r="E20" s="7" t="n">
        <v>1.233963</v>
      </c>
      <c r="F20" s="5" t="n">
        <v>41495.27</v>
      </c>
    </row>
    <row collapsed="false" customFormat="false" customHeight="true" hidden="false" ht="15" outlineLevel="0" r="21">
      <c r="A21" s="8" t="n">
        <v>43405</v>
      </c>
      <c r="B21" s="5" t="n">
        <v>36390.27</v>
      </c>
      <c r="C21" s="6" t="n">
        <v>3855.86</v>
      </c>
      <c r="D21" s="9" t="n">
        <f aca="false">+D20</f>
        <v>4676.25</v>
      </c>
      <c r="E21" s="7" t="n">
        <v>1.212764</v>
      </c>
      <c r="F21" s="5" t="n">
        <v>44132.83</v>
      </c>
    </row>
    <row collapsed="false" customFormat="false" customHeight="true" hidden="false" ht="15" outlineLevel="0" r="22">
      <c r="A22" s="8" t="n">
        <v>43435</v>
      </c>
      <c r="B22" s="5" t="n">
        <v>38992.46</v>
      </c>
      <c r="C22" s="6" t="n">
        <v>3925.11</v>
      </c>
      <c r="D22" s="9" t="n">
        <f aca="false">+D21</f>
        <v>4676.25</v>
      </c>
      <c r="E22" s="7" t="n">
        <v>1.191368</v>
      </c>
      <c r="F22" s="5" t="n">
        <v>46454.36</v>
      </c>
    </row>
    <row collapsed="false" customFormat="false" customHeight="true" hidden="false" ht="15" outlineLevel="0" r="23">
      <c r="A23" s="4" t="s">
        <v>16</v>
      </c>
      <c r="B23" s="5" t="n">
        <v>11859.22</v>
      </c>
      <c r="C23" s="6" t="n">
        <v>3925.11</v>
      </c>
      <c r="D23" s="9" t="n">
        <f aca="false">+D22</f>
        <v>4676.25</v>
      </c>
      <c r="E23" s="7" t="n">
        <v>1.191368</v>
      </c>
      <c r="F23" s="5" t="n">
        <v>14128.69</v>
      </c>
    </row>
    <row collapsed="false" customFormat="false" customHeight="true" hidden="false" ht="15" outlineLevel="0" r="24">
      <c r="A24" s="8" t="n">
        <v>43466</v>
      </c>
      <c r="B24" s="5" t="n">
        <v>37751.41</v>
      </c>
      <c r="C24" s="6" t="n">
        <v>4042</v>
      </c>
      <c r="D24" s="9" t="n">
        <f aca="false">+D23</f>
        <v>4676.25</v>
      </c>
      <c r="E24" s="7" t="n">
        <v>1.156915</v>
      </c>
      <c r="F24" s="5" t="n">
        <v>43675.17</v>
      </c>
    </row>
    <row collapsed="false" customFormat="false" customHeight="true" hidden="false" ht="15" outlineLevel="0" r="25">
      <c r="A25" s="8" t="n">
        <v>43497</v>
      </c>
      <c r="B25" s="5" t="n">
        <v>37751.43</v>
      </c>
      <c r="C25" s="6" t="n">
        <v>4198.76</v>
      </c>
      <c r="D25" s="9" t="n">
        <f aca="false">+D24</f>
        <v>4676.25</v>
      </c>
      <c r="E25" s="7" t="n">
        <v>1.113722</v>
      </c>
      <c r="F25" s="5" t="n">
        <v>42044.59</v>
      </c>
    </row>
    <row collapsed="false" customFormat="false" customHeight="true" hidden="false" ht="15" outlineLevel="0" r="26">
      <c r="A26" s="8" t="n">
        <v>43525</v>
      </c>
      <c r="B26" s="5" t="n">
        <v>41962.84</v>
      </c>
      <c r="C26" s="6" t="n">
        <v>4444.6</v>
      </c>
      <c r="D26" s="9" t="n">
        <f aca="false">+D25</f>
        <v>4676.25</v>
      </c>
      <c r="E26" s="7" t="n">
        <v>1.052119</v>
      </c>
      <c r="F26" s="5" t="n">
        <v>44149.92</v>
      </c>
    </row>
    <row collapsed="false" customFormat="false" customHeight="true" hidden="false" ht="15" outlineLevel="0" r="27">
      <c r="A27" s="8" t="n">
        <v>43556</v>
      </c>
      <c r="B27" s="5" t="n">
        <v>40188.14</v>
      </c>
      <c r="C27" s="6" t="n">
        <v>4533.03</v>
      </c>
      <c r="D27" s="9" t="n">
        <f aca="false">+D26</f>
        <v>4676.25</v>
      </c>
      <c r="E27" s="7" t="n">
        <v>1.031595</v>
      </c>
      <c r="F27" s="5" t="n">
        <v>41457.87</v>
      </c>
    </row>
    <row collapsed="false" customFormat="false" customHeight="true" hidden="false" ht="15" outlineLevel="0" r="28">
      <c r="A28" s="4" t="s">
        <v>17</v>
      </c>
      <c r="B28" s="7" t="s">
        <v>18</v>
      </c>
      <c r="C28" s="6" t="n">
        <v>4676.25</v>
      </c>
      <c r="D28" s="9" t="n">
        <f aca="false">+D27</f>
        <v>4676.25</v>
      </c>
      <c r="E28" s="7" t="s">
        <v>19</v>
      </c>
      <c r="F28" s="5" t="n">
        <v>32556.54</v>
      </c>
    </row>
    <row collapsed="false" customFormat="false" customHeight="true" hidden="false" ht="15.75" outlineLevel="0" r="29">
      <c r="A29" s="10" t="s">
        <v>20</v>
      </c>
      <c r="B29" s="11"/>
      <c r="C29" s="11"/>
      <c r="E29" s="11"/>
      <c r="F29" s="12" t="n">
        <v>525734.33</v>
      </c>
    </row>
    <row collapsed="false" customFormat="false" customHeight="true" hidden="false" ht="15.75" outlineLevel="0" r="30">
      <c r="A30" s="13"/>
      <c r="B30" s="7"/>
      <c r="C30" s="7"/>
      <c r="D30" s="7"/>
      <c r="E30" s="7"/>
    </row>
    <row collapsed="false" customFormat="false" customHeight="true" hidden="false" ht="15" outlineLevel="0" r="31">
      <c r="A31" s="4" t="s">
        <v>21</v>
      </c>
      <c r="B31" s="7"/>
      <c r="C31" s="7"/>
      <c r="D31" s="7"/>
      <c r="E31" s="7"/>
    </row>
    <row collapsed="false" customFormat="false" customHeight="true" hidden="false" ht="15" outlineLevel="0" r="32">
      <c r="A32" s="4" t="s">
        <v>22</v>
      </c>
      <c r="B32" s="7"/>
      <c r="D32" s="7" t="s">
        <v>23</v>
      </c>
      <c r="E32" s="7"/>
      <c r="F32" s="5" t="n">
        <v>43811.19</v>
      </c>
    </row>
    <row collapsed="false" customFormat="false" customHeight="true" hidden="false" ht="15" outlineLevel="0" r="34">
      <c r="A34" s="0" t="s">
        <v>24</v>
      </c>
    </row>
    <row collapsed="false" customFormat="false" customHeight="true" hidden="false" ht="15" outlineLevel="0" r="36">
      <c r="A36" s="14" t="n">
        <v>43586</v>
      </c>
      <c r="D36" s="15" t="n">
        <v>0.032</v>
      </c>
    </row>
    <row collapsed="false" customFormat="false" customHeight="true" hidden="false" ht="15" outlineLevel="0" r="37">
      <c r="A37" s="14" t="n">
        <v>44805</v>
      </c>
      <c r="D37" s="15" t="n">
        <v>0.063</v>
      </c>
    </row>
    <row collapsed="false" customFormat="false" customHeight="true" hidden="false" ht="15" outlineLevel="0" r="38">
      <c r="A38" s="0" t="s">
        <v>25</v>
      </c>
      <c r="F38" s="16" t="n">
        <f aca="false">+(0.063/0.032)</f>
        <v>1.96875</v>
      </c>
    </row>
    <row collapsed="false" customFormat="false" customHeight="true" hidden="false" ht="15" outlineLevel="0" r="40">
      <c r="A40" s="0" t="s">
        <v>26</v>
      </c>
    </row>
    <row collapsed="false" customFormat="false" customHeight="true" hidden="false" ht="15" outlineLevel="0" r="41">
      <c r="A41" s="0" t="s">
        <v>27</v>
      </c>
      <c r="F41" s="17" t="n">
        <f aca="false">+F32</f>
        <v>43811.19</v>
      </c>
    </row>
    <row collapsed="false" customFormat="false" customHeight="true" hidden="false" ht="15" outlineLevel="0" r="42">
      <c r="A42" s="0" t="s">
        <v>28</v>
      </c>
      <c r="D42" s="17" t="n">
        <f aca="false">+F32</f>
        <v>43811.19</v>
      </c>
      <c r="E42" s="0" t="s">
        <v>29</v>
      </c>
      <c r="F42" s="17" t="n">
        <f aca="false">+F38*F32</f>
        <v>86253.2803125</v>
      </c>
    </row>
    <row collapsed="false" customFormat="true" customHeight="true" hidden="false" ht="15.75" outlineLevel="0" r="43" s="11">
      <c r="A43" s="11" t="s">
        <v>30</v>
      </c>
      <c r="F43" s="18" t="n">
        <f aca="false">SUM(F41:F42)</f>
        <v>130064.4703125</v>
      </c>
    </row>
    <row collapsed="false" customFormat="false" customHeight="true" hidden="false" ht="15" outlineLevel="0" r="45">
      <c r="A45" s="19" t="s">
        <v>31</v>
      </c>
      <c r="B45" s="19"/>
      <c r="C45" s="19"/>
      <c r="D45" s="19"/>
      <c r="E45" s="19"/>
      <c r="F45" s="19"/>
    </row>
    <row collapsed="false" customFormat="false" customHeight="true" hidden="false" ht="15" outlineLevel="0" r="47">
      <c r="A47" s="0" t="s">
        <v>32</v>
      </c>
    </row>
    <row collapsed="false" customFormat="false" customHeight="true" hidden="false" ht="15" outlineLevel="0" r="49">
      <c r="A49" s="0" t="s">
        <v>33</v>
      </c>
      <c r="F49" s="20" t="n">
        <f aca="false">53*F43*0.3012*(65/49)</f>
        <v>2754271.76710695</v>
      </c>
    </row>
    <row collapsed="false" customFormat="false" customHeight="true" hidden="false" ht="15" outlineLevel="0" r="51">
      <c r="A51" s="0" t="s">
        <v>34</v>
      </c>
      <c r="D51" s="21" t="n">
        <f aca="false">+F49</f>
        <v>2754271.76710695</v>
      </c>
      <c r="E51" s="0" t="s">
        <v>35</v>
      </c>
      <c r="F51" s="22" t="n">
        <f aca="false">+D51*0.2</f>
        <v>550854.35342139</v>
      </c>
    </row>
    <row collapsed="false" customFormat="true" customHeight="true" hidden="false" ht="15" outlineLevel="0" r="52" s="11">
      <c r="A52" s="11" t="s">
        <v>36</v>
      </c>
      <c r="F52" s="23" t="n">
        <f aca="false">SUM(F49:F51)</f>
        <v>3305126.12052834</v>
      </c>
    </row>
    <row collapsed="false" customFormat="false" customHeight="true" hidden="false" ht="15" outlineLevel="0" r="53">
      <c r="A53" s="0" t="s">
        <v>37</v>
      </c>
      <c r="F53" s="22" t="n">
        <f aca="false">+Hoja2!E131</f>
        <v>-1894860.58</v>
      </c>
    </row>
    <row collapsed="false" customFormat="false" customHeight="true" hidden="false" ht="15" outlineLevel="0" r="54">
      <c r="A54" s="0" t="s">
        <v>38</v>
      </c>
      <c r="F54" s="20" t="n">
        <f aca="false">+F52+F53</f>
        <v>1410265.54052834</v>
      </c>
    </row>
    <row collapsed="false" customFormat="false" customHeight="true" hidden="false" ht="15" outlineLevel="0" r="55">
      <c r="A55" s="0" t="s">
        <v>39</v>
      </c>
      <c r="E55" s="15" t="n">
        <f aca="false">+Hoja2!D132</f>
        <v>0.8661</v>
      </c>
      <c r="F55" s="20" t="n">
        <f aca="false">+F54*E55</f>
        <v>1221430.9846516</v>
      </c>
    </row>
    <row collapsed="false" customFormat="true" customHeight="true" hidden="false" ht="15.75" outlineLevel="0" r="56" s="11">
      <c r="A56" s="11" t="s">
        <v>40</v>
      </c>
      <c r="F56" s="24" t="n">
        <f aca="false">SUM(F54:F55)</f>
        <v>2631696.52517994</v>
      </c>
    </row>
  </sheetData>
  <mergeCells count="2">
    <mergeCell ref="A1:F1"/>
    <mergeCell ref="A45:F45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5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34"/>
  <sheetViews>
    <sheetView colorId="64" defaultGridColor="true" rightToLeft="false" showFormulas="false" showGridLines="true" showOutlineSymbols="true" showRowColHeaders="true" showZeros="true" tabSelected="false" topLeftCell="A118" view="normal" windowProtection="false" workbookViewId="0" zoomScale="100" zoomScaleNormal="100" zoomScalePageLayoutView="100">
      <selection activeCell="A132" activeCellId="0" pane="topLeft" sqref="A132"/>
    </sheetView>
  </sheetViews>
  <sheetFormatPr defaultRowHeight="15"/>
  <cols>
    <col collapsed="false" hidden="false" max="1" min="1" style="7" width="13.0051020408163"/>
    <col collapsed="false" hidden="false" max="2" min="2" style="7" width="12.5714285714286"/>
    <col collapsed="false" hidden="false" max="4" min="3" style="7" width="11.5714285714286"/>
    <col collapsed="false" hidden="false" max="5" min="5" style="7" width="13.8571428571429"/>
    <col collapsed="false" hidden="false" max="6" min="6" style="7" width="11.4183673469388"/>
    <col collapsed="false" hidden="false" max="1025" min="7" style="0" width="10.6734693877551"/>
  </cols>
  <sheetData>
    <row collapsed="false" customFormat="true" customHeight="true" hidden="false" ht="15.75" outlineLevel="0" r="1" s="7">
      <c r="A1" s="4" t="s">
        <v>41</v>
      </c>
    </row>
    <row collapsed="false" customFormat="true" customHeight="true" hidden="false" ht="15" outlineLevel="0" r="2" s="7">
      <c r="A2" s="13"/>
    </row>
    <row collapsed="false" customFormat="true" customHeight="true" hidden="false" ht="15.75" outlineLevel="0" r="3" s="7">
      <c r="A3" s="4" t="s">
        <v>42</v>
      </c>
    </row>
    <row collapsed="false" customFormat="true" customHeight="true" hidden="false" ht="15" outlineLevel="0" r="4" s="7">
      <c r="A4" s="13"/>
    </row>
    <row collapsed="false" customFormat="true" customHeight="true" hidden="false" ht="15.75" outlineLevel="0" r="5" s="7">
      <c r="A5" s="4" t="s">
        <v>43</v>
      </c>
    </row>
    <row collapsed="false" customFormat="true" customHeight="true" hidden="false" ht="15" outlineLevel="0" r="6" s="7">
      <c r="A6" s="13"/>
    </row>
    <row collapsed="false" customFormat="true" customHeight="true" hidden="false" ht="15.75" outlineLevel="0" r="7" s="7">
      <c r="A7" s="4" t="s">
        <v>44</v>
      </c>
    </row>
    <row collapsed="false" customFormat="true" customHeight="true" hidden="false" ht="15" outlineLevel="0" r="8" s="7">
      <c r="A8" s="13"/>
    </row>
    <row collapsed="false" customFormat="true" customHeight="true" hidden="false" ht="15.75" outlineLevel="0" r="9" s="7">
      <c r="A9" s="4" t="s">
        <v>45</v>
      </c>
    </row>
    <row collapsed="false" customFormat="true" customHeight="true" hidden="false" ht="15" outlineLevel="0" r="10" s="7">
      <c r="A10" s="4"/>
    </row>
    <row collapsed="false" customFormat="true" customHeight="true" hidden="false" ht="15" outlineLevel="0" r="11" s="7">
      <c r="A11" s="4"/>
    </row>
    <row collapsed="false" customFormat="false" customHeight="true" hidden="false" ht="45" outlineLevel="0" r="12">
      <c r="A12" s="25" t="s">
        <v>8</v>
      </c>
      <c r="B12" s="25" t="s">
        <v>9</v>
      </c>
      <c r="C12" s="25" t="s">
        <v>46</v>
      </c>
      <c r="D12" s="25" t="s">
        <v>12</v>
      </c>
      <c r="E12" s="25" t="s">
        <v>13</v>
      </c>
    </row>
    <row collapsed="false" customFormat="false" customHeight="true" hidden="false" ht="15" outlineLevel="0" r="13">
      <c r="A13" s="4" t="s">
        <v>14</v>
      </c>
      <c r="B13" s="5" t="n">
        <v>5696.2</v>
      </c>
      <c r="C13" s="6" t="n">
        <v>3353.5</v>
      </c>
      <c r="D13" s="7" t="n">
        <v>1.394439</v>
      </c>
      <c r="E13" s="5" t="n">
        <v>7943</v>
      </c>
    </row>
    <row collapsed="false" customFormat="false" customHeight="true" hidden="false" ht="15" outlineLevel="0" r="14">
      <c r="A14" s="8" t="n">
        <v>43252</v>
      </c>
      <c r="B14" s="5" t="n">
        <v>27250.87</v>
      </c>
      <c r="C14" s="6" t="n">
        <v>3383.14</v>
      </c>
      <c r="D14" s="7" t="n">
        <v>1.382222</v>
      </c>
      <c r="E14" s="5" t="n">
        <v>37666.75</v>
      </c>
    </row>
    <row collapsed="false" customFormat="false" customHeight="true" hidden="false" ht="15" outlineLevel="0" r="15">
      <c r="A15" s="4" t="s">
        <v>15</v>
      </c>
      <c r="B15" s="5" t="n">
        <v>9472.17</v>
      </c>
      <c r="C15" s="6" t="n">
        <v>3383.14</v>
      </c>
      <c r="D15" s="7" t="n">
        <v>1.382222</v>
      </c>
      <c r="E15" s="5" t="n">
        <v>13092.64</v>
      </c>
    </row>
    <row collapsed="false" customFormat="false" customHeight="true" hidden="false" ht="15" outlineLevel="0" r="16">
      <c r="A16" s="8" t="n">
        <v>43282</v>
      </c>
      <c r="B16" s="5" t="n">
        <v>27977.09</v>
      </c>
      <c r="C16" s="6" t="n">
        <v>3461.52</v>
      </c>
      <c r="D16" s="7" t="n">
        <v>1.350924</v>
      </c>
      <c r="E16" s="5" t="n">
        <v>37794.92</v>
      </c>
    </row>
    <row collapsed="false" customFormat="false" customHeight="true" hidden="false" ht="15" outlineLevel="0" r="17">
      <c r="A17" s="8" t="n">
        <v>43313</v>
      </c>
      <c r="B17" s="5" t="n">
        <v>27250.87</v>
      </c>
      <c r="C17" s="6" t="n">
        <v>3540.95</v>
      </c>
      <c r="D17" s="7" t="n">
        <v>1.32062</v>
      </c>
      <c r="E17" s="5" t="n">
        <v>35988.05</v>
      </c>
    </row>
    <row collapsed="false" customFormat="false" customHeight="true" hidden="false" ht="15" outlineLevel="0" r="18">
      <c r="A18" s="8" t="n">
        <v>43344</v>
      </c>
      <c r="B18" s="5" t="n">
        <v>33251.6</v>
      </c>
      <c r="C18" s="6" t="n">
        <v>3603.23</v>
      </c>
      <c r="D18" s="7" t="n">
        <v>1.297794</v>
      </c>
      <c r="E18" s="5" t="n">
        <v>43153.72</v>
      </c>
    </row>
    <row collapsed="false" customFormat="false" customHeight="true" hidden="false" ht="15" outlineLevel="0" r="19">
      <c r="A19" s="8" t="n">
        <v>43374</v>
      </c>
      <c r="B19" s="5" t="n">
        <v>33627.65</v>
      </c>
      <c r="C19" s="6" t="n">
        <v>3789.62</v>
      </c>
      <c r="D19" s="7" t="n">
        <v>1.233963</v>
      </c>
      <c r="E19" s="5" t="n">
        <v>41495.27</v>
      </c>
    </row>
    <row collapsed="false" customFormat="false" customHeight="true" hidden="false" ht="15" outlineLevel="0" r="20">
      <c r="A20" s="8" t="n">
        <v>43405</v>
      </c>
      <c r="B20" s="5" t="n">
        <v>36390.27</v>
      </c>
      <c r="C20" s="6" t="n">
        <v>3855.86</v>
      </c>
      <c r="D20" s="7" t="n">
        <v>1.212764</v>
      </c>
      <c r="E20" s="5" t="n">
        <v>44132.83</v>
      </c>
    </row>
    <row collapsed="false" customFormat="false" customHeight="true" hidden="false" ht="15" outlineLevel="0" r="21">
      <c r="A21" s="8" t="n">
        <v>43435</v>
      </c>
      <c r="B21" s="5" t="n">
        <v>38992.46</v>
      </c>
      <c r="C21" s="6" t="n">
        <v>3925.11</v>
      </c>
      <c r="D21" s="7" t="n">
        <v>1.191368</v>
      </c>
      <c r="E21" s="5" t="n">
        <v>46454.36</v>
      </c>
    </row>
    <row collapsed="false" customFormat="false" customHeight="true" hidden="false" ht="15" outlineLevel="0" r="22">
      <c r="A22" s="4" t="s">
        <v>16</v>
      </c>
      <c r="B22" s="5" t="n">
        <v>11859.22</v>
      </c>
      <c r="C22" s="6" t="n">
        <v>3925.11</v>
      </c>
      <c r="D22" s="7" t="n">
        <v>1.191368</v>
      </c>
      <c r="E22" s="5" t="n">
        <v>14128.69</v>
      </c>
    </row>
    <row collapsed="false" customFormat="false" customHeight="true" hidden="false" ht="15" outlineLevel="0" r="23">
      <c r="A23" s="8" t="n">
        <v>43466</v>
      </c>
      <c r="B23" s="5" t="n">
        <v>37751.41</v>
      </c>
      <c r="C23" s="6" t="n">
        <v>4042</v>
      </c>
      <c r="D23" s="7" t="n">
        <v>1.156915</v>
      </c>
      <c r="E23" s="5" t="n">
        <v>43675.17</v>
      </c>
    </row>
    <row collapsed="false" customFormat="false" customHeight="true" hidden="false" ht="15" outlineLevel="0" r="24">
      <c r="A24" s="8" t="n">
        <v>43497</v>
      </c>
      <c r="B24" s="5" t="n">
        <v>37751.43</v>
      </c>
      <c r="C24" s="6" t="n">
        <v>4198.76</v>
      </c>
      <c r="D24" s="7" t="n">
        <v>1.113722</v>
      </c>
      <c r="E24" s="5" t="n">
        <v>42044.59</v>
      </c>
    </row>
    <row collapsed="false" customFormat="false" customHeight="true" hidden="false" ht="15" outlineLevel="0" r="25">
      <c r="A25" s="8" t="n">
        <v>43525</v>
      </c>
      <c r="B25" s="5" t="n">
        <v>41962.84</v>
      </c>
      <c r="C25" s="6" t="n">
        <v>4444.6</v>
      </c>
      <c r="D25" s="7" t="n">
        <v>1.052119</v>
      </c>
      <c r="E25" s="5" t="n">
        <v>44149.92</v>
      </c>
    </row>
    <row collapsed="false" customFormat="false" customHeight="true" hidden="false" ht="15" outlineLevel="0" r="26">
      <c r="A26" s="8" t="n">
        <v>43556</v>
      </c>
      <c r="B26" s="5" t="n">
        <v>40188.14</v>
      </c>
      <c r="C26" s="6" t="n">
        <v>4533.03</v>
      </c>
      <c r="D26" s="7" t="n">
        <v>1.031595</v>
      </c>
      <c r="E26" s="5" t="n">
        <v>41457.87</v>
      </c>
    </row>
    <row collapsed="false" customFormat="false" customHeight="true" hidden="false" ht="15" outlineLevel="0" r="27">
      <c r="A27" s="4" t="s">
        <v>17</v>
      </c>
      <c r="B27" s="7" t="s">
        <v>18</v>
      </c>
      <c r="C27" s="6" t="n">
        <v>4676.25</v>
      </c>
      <c r="D27" s="7" t="s">
        <v>19</v>
      </c>
      <c r="E27" s="5" t="n">
        <v>32556.54</v>
      </c>
    </row>
    <row collapsed="false" customFormat="true" customHeight="true" hidden="false" ht="15" outlineLevel="0" r="28" s="11">
      <c r="A28" s="10" t="s">
        <v>20</v>
      </c>
      <c r="E28" s="26" t="n">
        <v>525734.33</v>
      </c>
    </row>
    <row collapsed="false" customFormat="false" customHeight="true" hidden="false" ht="15" outlineLevel="0" r="29">
      <c r="A29" s="13"/>
    </row>
    <row collapsed="false" customFormat="false" customHeight="true" hidden="false" ht="15" outlineLevel="0" r="30">
      <c r="A30" s="4" t="s">
        <v>21</v>
      </c>
    </row>
    <row collapsed="false" customFormat="false" customHeight="true" hidden="false" ht="15" outlineLevel="0" r="31">
      <c r="A31" s="13"/>
    </row>
    <row collapsed="false" customFormat="false" customHeight="true" hidden="false" ht="15" outlineLevel="0" r="32">
      <c r="A32" s="4" t="s">
        <v>22</v>
      </c>
      <c r="C32" s="7" t="s">
        <v>23</v>
      </c>
      <c r="E32" s="5" t="n">
        <v>43811.19</v>
      </c>
    </row>
    <row collapsed="false" customFormat="false" customHeight="true" hidden="false" ht="15" outlineLevel="0" r="33">
      <c r="A33" s="13"/>
    </row>
    <row collapsed="false" customFormat="false" customHeight="true" hidden="false" ht="15" outlineLevel="0" r="34">
      <c r="A34" s="13"/>
    </row>
    <row collapsed="false" customFormat="false" customHeight="true" hidden="false" ht="15" outlineLevel="0" r="35">
      <c r="A35" s="27" t="s">
        <v>47</v>
      </c>
    </row>
    <row collapsed="false" customFormat="false" customHeight="true" hidden="false" ht="15" outlineLevel="0" r="36">
      <c r="A36" s="13"/>
    </row>
    <row collapsed="false" customFormat="false" customHeight="true" hidden="false" ht="15" outlineLevel="0" r="37">
      <c r="A37" s="27" t="s">
        <v>48</v>
      </c>
    </row>
    <row collapsed="false" customFormat="false" customHeight="true" hidden="false" ht="15" outlineLevel="0" r="38">
      <c r="A38" s="13"/>
    </row>
    <row collapsed="false" customFormat="false" customHeight="true" hidden="false" ht="15" outlineLevel="0" r="39">
      <c r="A39" s="13"/>
    </row>
    <row collapsed="false" customFormat="false" customHeight="true" hidden="false" ht="15" outlineLevel="0" r="40">
      <c r="A40" s="28" t="s">
        <v>49</v>
      </c>
    </row>
    <row collapsed="false" customFormat="false" customHeight="true" hidden="false" ht="15" outlineLevel="0" r="41">
      <c r="A41" s="13"/>
    </row>
    <row collapsed="false" customFormat="false" customHeight="true" hidden="false" ht="15" outlineLevel="0" r="42">
      <c r="A42" s="4" t="s">
        <v>50</v>
      </c>
    </row>
    <row collapsed="false" customFormat="false" customHeight="true" hidden="false" ht="15" outlineLevel="0" r="43">
      <c r="A43" s="13"/>
    </row>
    <row collapsed="false" customFormat="false" customHeight="true" hidden="false" ht="15" outlineLevel="0" r="44">
      <c r="A44" s="4" t="s">
        <v>51</v>
      </c>
    </row>
    <row collapsed="false" customFormat="false" customHeight="true" hidden="false" ht="15" outlineLevel="0" r="45">
      <c r="A45" s="13"/>
    </row>
    <row collapsed="false" customFormat="false" customHeight="true" hidden="false" ht="15" outlineLevel="0" r="46">
      <c r="A46" s="4" t="s">
        <v>52</v>
      </c>
    </row>
    <row collapsed="false" customFormat="false" customHeight="true" hidden="false" ht="15" outlineLevel="0" r="47">
      <c r="A47" s="13"/>
    </row>
    <row collapsed="false" customFormat="false" customHeight="true" hidden="false" ht="15" outlineLevel="0" r="48">
      <c r="A48" s="4" t="s">
        <v>53</v>
      </c>
    </row>
    <row collapsed="false" customFormat="false" customHeight="true" hidden="false" ht="15" outlineLevel="0" r="49">
      <c r="A49" s="13"/>
    </row>
    <row collapsed="false" customFormat="false" customHeight="true" hidden="false" ht="15" outlineLevel="0" r="50">
      <c r="A50" s="4" t="s">
        <v>54</v>
      </c>
    </row>
    <row collapsed="false" customFormat="false" customHeight="true" hidden="false" ht="15" outlineLevel="0" r="51">
      <c r="A51" s="13"/>
    </row>
    <row collapsed="false" customFormat="false" customHeight="true" hidden="false" ht="15" outlineLevel="0" r="52">
      <c r="A52" s="4" t="s">
        <v>55</v>
      </c>
    </row>
    <row collapsed="false" customFormat="false" customHeight="true" hidden="false" ht="15" outlineLevel="0" r="53">
      <c r="A53" s="13"/>
    </row>
    <row collapsed="false" customFormat="false" customHeight="true" hidden="false" ht="15" outlineLevel="0" r="54">
      <c r="A54" s="4" t="s">
        <v>56</v>
      </c>
    </row>
    <row collapsed="false" customFormat="false" customHeight="true" hidden="false" ht="15" outlineLevel="0" r="55">
      <c r="A55" s="13"/>
    </row>
    <row collapsed="false" customFormat="false" customHeight="true" hidden="false" ht="15" outlineLevel="0" r="56">
      <c r="A56" s="4" t="s">
        <v>57</v>
      </c>
    </row>
    <row collapsed="false" customFormat="false" customHeight="true" hidden="false" ht="15" outlineLevel="0" r="57">
      <c r="A57" s="13"/>
    </row>
    <row collapsed="false" customFormat="false" customHeight="true" hidden="false" ht="15" outlineLevel="0" r="58">
      <c r="A58" s="4" t="s">
        <v>58</v>
      </c>
    </row>
    <row collapsed="false" customFormat="false" customHeight="true" hidden="false" ht="15" outlineLevel="0" r="59">
      <c r="A59" s="13"/>
    </row>
    <row collapsed="false" customFormat="false" customHeight="true" hidden="false" ht="15" outlineLevel="0" r="60">
      <c r="A60" s="4" t="s">
        <v>59</v>
      </c>
    </row>
    <row collapsed="false" customFormat="false" customHeight="true" hidden="false" ht="15" outlineLevel="0" r="61">
      <c r="A61" s="13"/>
    </row>
    <row collapsed="false" customFormat="false" customHeight="true" hidden="false" ht="15" outlineLevel="0" r="62">
      <c r="A62" s="4" t="s">
        <v>60</v>
      </c>
    </row>
    <row collapsed="false" customFormat="false" customHeight="true" hidden="false" ht="15" outlineLevel="0" r="63">
      <c r="A63" s="13"/>
    </row>
    <row collapsed="false" customFormat="false" customHeight="true" hidden="false" ht="15" outlineLevel="0" r="64">
      <c r="A64" s="4" t="s">
        <v>61</v>
      </c>
    </row>
    <row collapsed="false" customFormat="false" customHeight="true" hidden="false" ht="15" outlineLevel="0" r="65">
      <c r="A65" s="13"/>
    </row>
    <row collapsed="false" customFormat="false" customHeight="true" hidden="false" ht="15" outlineLevel="0" r="66">
      <c r="A66" s="4" t="s">
        <v>62</v>
      </c>
    </row>
    <row collapsed="false" customFormat="false" customHeight="true" hidden="false" ht="15" outlineLevel="0" r="67">
      <c r="A67" s="13"/>
    </row>
    <row collapsed="false" customFormat="false" customHeight="true" hidden="false" ht="15" outlineLevel="0" r="68">
      <c r="A68" s="4" t="s">
        <v>63</v>
      </c>
    </row>
    <row collapsed="false" customFormat="false" customHeight="true" hidden="false" ht="15" outlineLevel="0" r="69">
      <c r="A69" s="13"/>
    </row>
    <row collapsed="false" customFormat="false" customHeight="true" hidden="false" ht="15" outlineLevel="0" r="70">
      <c r="A70" s="4" t="s">
        <v>64</v>
      </c>
    </row>
    <row collapsed="false" customFormat="false" customHeight="true" hidden="false" ht="15" outlineLevel="0" r="71">
      <c r="A71" s="13"/>
    </row>
    <row collapsed="false" customFormat="false" customHeight="true" hidden="false" ht="15" outlineLevel="0" r="72">
      <c r="A72" s="4" t="s">
        <v>65</v>
      </c>
    </row>
    <row collapsed="false" customFormat="false" customHeight="true" hidden="false" ht="15" outlineLevel="0" r="73">
      <c r="A73" s="13"/>
    </row>
    <row collapsed="false" customFormat="false" customHeight="true" hidden="false" ht="15" outlineLevel="0" r="74">
      <c r="A74" s="4" t="s">
        <v>66</v>
      </c>
    </row>
    <row collapsed="false" customFormat="false" customHeight="true" hidden="false" ht="15" outlineLevel="0" r="75">
      <c r="A75" s="13"/>
    </row>
    <row collapsed="false" customFormat="false" customHeight="true" hidden="false" ht="15" outlineLevel="0" r="76">
      <c r="A76" s="4" t="s">
        <v>67</v>
      </c>
    </row>
    <row collapsed="false" customFormat="false" customHeight="true" hidden="false" ht="15" outlineLevel="0" r="77">
      <c r="A77" s="13"/>
    </row>
    <row collapsed="false" customFormat="false" customHeight="true" hidden="false" ht="15" outlineLevel="0" r="78">
      <c r="A78" s="4" t="s">
        <v>68</v>
      </c>
    </row>
    <row collapsed="false" customFormat="false" customHeight="true" hidden="false" ht="15" outlineLevel="0" r="79">
      <c r="A79" s="13"/>
    </row>
    <row collapsed="false" customFormat="false" customHeight="true" hidden="false" ht="15" outlineLevel="0" r="80">
      <c r="A80" s="4" t="s">
        <v>69</v>
      </c>
    </row>
    <row collapsed="false" customFormat="false" customHeight="true" hidden="false" ht="15" outlineLevel="0" r="81">
      <c r="A81" s="13"/>
    </row>
    <row collapsed="false" customFormat="false" customHeight="true" hidden="false" ht="15" outlineLevel="0" r="82">
      <c r="A82" s="4" t="s">
        <v>70</v>
      </c>
    </row>
    <row collapsed="false" customFormat="false" customHeight="true" hidden="false" ht="15" outlineLevel="0" r="83">
      <c r="A83" s="13"/>
    </row>
    <row collapsed="false" customFormat="false" customHeight="true" hidden="false" ht="15" outlineLevel="0" r="84">
      <c r="A84" s="4" t="s">
        <v>71</v>
      </c>
    </row>
    <row collapsed="false" customFormat="false" customHeight="true" hidden="false" ht="15" outlineLevel="0" r="85">
      <c r="A85" s="13"/>
    </row>
    <row collapsed="false" customFormat="false" customHeight="true" hidden="false" ht="15" outlineLevel="0" r="86">
      <c r="A86" s="4" t="s">
        <v>72</v>
      </c>
    </row>
    <row collapsed="false" customFormat="false" customHeight="true" hidden="false" ht="15" outlineLevel="0" r="87">
      <c r="A87" s="13"/>
    </row>
    <row collapsed="false" customFormat="false" customHeight="true" hidden="false" ht="15" outlineLevel="0" r="88">
      <c r="A88" s="4" t="s">
        <v>73</v>
      </c>
    </row>
    <row collapsed="false" customFormat="false" customHeight="true" hidden="false" ht="15" outlineLevel="0" r="89">
      <c r="A89" s="13"/>
    </row>
    <row collapsed="false" customFormat="false" customHeight="true" hidden="false" ht="15" outlineLevel="0" r="90">
      <c r="A90" s="4" t="s">
        <v>74</v>
      </c>
    </row>
    <row collapsed="false" customFormat="false" customHeight="true" hidden="false" ht="15" outlineLevel="0" r="91">
      <c r="A91" s="13"/>
    </row>
    <row collapsed="false" customFormat="false" customHeight="true" hidden="false" ht="15" outlineLevel="0" r="92">
      <c r="A92" s="4" t="s">
        <v>75</v>
      </c>
    </row>
    <row collapsed="false" customFormat="false" customHeight="true" hidden="false" ht="15" outlineLevel="0" r="93">
      <c r="A93" s="13"/>
    </row>
    <row collapsed="false" customFormat="false" customHeight="true" hidden="false" ht="15" outlineLevel="0" r="94">
      <c r="A94" s="4" t="s">
        <v>76</v>
      </c>
    </row>
    <row collapsed="false" customFormat="false" customHeight="true" hidden="false" ht="15" outlineLevel="0" r="95">
      <c r="A95" s="13"/>
    </row>
    <row collapsed="false" customFormat="false" customHeight="true" hidden="false" ht="15" outlineLevel="0" r="96">
      <c r="A96" s="4" t="s">
        <v>77</v>
      </c>
    </row>
    <row collapsed="false" customFormat="false" customHeight="true" hidden="false" ht="15" outlineLevel="0" r="97">
      <c r="A97" s="13"/>
    </row>
    <row collapsed="false" customFormat="false" customHeight="true" hidden="false" ht="15" outlineLevel="0" r="98">
      <c r="A98" s="4" t="s">
        <v>78</v>
      </c>
    </row>
    <row collapsed="false" customFormat="false" customHeight="true" hidden="false" ht="15" outlineLevel="0" r="99">
      <c r="A99" s="13"/>
    </row>
    <row collapsed="false" customFormat="false" customHeight="true" hidden="false" ht="15" outlineLevel="0" r="100">
      <c r="A100" s="4" t="s">
        <v>79</v>
      </c>
    </row>
    <row collapsed="false" customFormat="false" customHeight="true" hidden="false" ht="15" outlineLevel="0" r="101">
      <c r="A101" s="13"/>
    </row>
    <row collapsed="false" customFormat="false" customHeight="true" hidden="false" ht="15" outlineLevel="0" r="102">
      <c r="A102" s="4" t="s">
        <v>80</v>
      </c>
    </row>
    <row collapsed="false" customFormat="false" customHeight="true" hidden="false" ht="15" outlineLevel="0" r="103">
      <c r="A103" s="13"/>
    </row>
    <row collapsed="false" customFormat="false" customHeight="true" hidden="false" ht="15" outlineLevel="0" r="104">
      <c r="A104" s="4" t="s">
        <v>81</v>
      </c>
    </row>
    <row collapsed="false" customFormat="false" customHeight="true" hidden="false" ht="15" outlineLevel="0" r="105">
      <c r="A105" s="13"/>
    </row>
    <row collapsed="false" customFormat="false" customHeight="true" hidden="false" ht="15" outlineLevel="0" r="106">
      <c r="A106" s="29" t="n">
        <v>0.932</v>
      </c>
    </row>
    <row collapsed="false" customFormat="false" customHeight="true" hidden="false" ht="15" outlineLevel="0" r="107">
      <c r="A107" s="13"/>
    </row>
    <row collapsed="false" customFormat="false" customHeight="true" hidden="false" ht="15" outlineLevel="0" r="108">
      <c r="A108" s="4" t="s">
        <v>82</v>
      </c>
    </row>
    <row collapsed="false" customFormat="false" customHeight="true" hidden="false" ht="15" outlineLevel="0" r="109">
      <c r="A109" s="4" t="s">
        <v>83</v>
      </c>
    </row>
    <row collapsed="false" customFormat="false" customHeight="true" hidden="false" ht="15" outlineLevel="0" r="110">
      <c r="A110" s="13"/>
    </row>
    <row collapsed="false" customFormat="false" customHeight="true" hidden="false" ht="15" outlineLevel="0" r="111">
      <c r="A111" s="4" t="s">
        <v>84</v>
      </c>
    </row>
    <row collapsed="false" customFormat="false" customHeight="true" hidden="false" ht="15" outlineLevel="0" r="112">
      <c r="A112" s="13"/>
    </row>
    <row collapsed="false" customFormat="false" customHeight="true" hidden="false" ht="15" outlineLevel="0" r="113">
      <c r="A113" s="27" t="s">
        <v>85</v>
      </c>
    </row>
    <row collapsed="false" customFormat="false" customHeight="true" hidden="false" ht="15" outlineLevel="0" r="114">
      <c r="A114" s="13"/>
    </row>
    <row collapsed="false" customFormat="false" customHeight="true" hidden="false" ht="15" outlineLevel="0" r="115">
      <c r="A115" s="13"/>
    </row>
    <row collapsed="false" customFormat="false" customHeight="true" hidden="false" ht="15" outlineLevel="0" r="116">
      <c r="A116" s="4" t="s">
        <v>86</v>
      </c>
    </row>
    <row collapsed="false" customFormat="false" customHeight="true" hidden="false" ht="15" outlineLevel="0" r="117">
      <c r="A117" s="13"/>
    </row>
    <row collapsed="false" customFormat="false" customHeight="true" hidden="false" ht="15" outlineLevel="0" r="118">
      <c r="A118" s="4" t="s">
        <v>87</v>
      </c>
    </row>
    <row collapsed="false" customFormat="false" customHeight="true" hidden="false" ht="15" outlineLevel="0" r="119">
      <c r="A119" s="13"/>
    </row>
    <row collapsed="false" customFormat="false" customHeight="true" hidden="false" ht="15" outlineLevel="0" r="120">
      <c r="A120" s="13"/>
    </row>
    <row collapsed="false" customFormat="false" customHeight="true" hidden="false" ht="15" outlineLevel="0" r="121">
      <c r="A121" s="4" t="s">
        <v>88</v>
      </c>
    </row>
    <row collapsed="false" customFormat="false" customHeight="true" hidden="false" ht="15" outlineLevel="0" r="122">
      <c r="A122" s="13"/>
    </row>
    <row collapsed="false" customFormat="false" customHeight="true" hidden="false" ht="15" outlineLevel="0" r="123">
      <c r="A123" s="4" t="s">
        <v>89</v>
      </c>
    </row>
    <row collapsed="false" customFormat="false" customHeight="true" hidden="false" ht="15" outlineLevel="0" r="124">
      <c r="A124" s="13"/>
    </row>
    <row collapsed="false" customFormat="false" customHeight="true" hidden="false" ht="15" outlineLevel="0" r="125">
      <c r="A125" s="4" t="s">
        <v>90</v>
      </c>
    </row>
    <row collapsed="false" customFormat="false" customHeight="true" hidden="false" ht="15" outlineLevel="0" r="126">
      <c r="A126" s="13"/>
    </row>
    <row collapsed="false" customFormat="false" customHeight="true" hidden="false" ht="15" outlineLevel="0" r="127">
      <c r="A127" s="4" t="s">
        <v>91</v>
      </c>
      <c r="D127" s="30" t="n">
        <v>0.4381</v>
      </c>
      <c r="E127" s="5" t="n">
        <v>942327.96</v>
      </c>
    </row>
    <row collapsed="false" customFormat="false" customHeight="true" hidden="false" ht="15" outlineLevel="0" r="128">
      <c r="A128" s="13"/>
    </row>
    <row collapsed="false" customFormat="false" customHeight="true" hidden="false" ht="15" outlineLevel="0" r="129">
      <c r="A129" s="4" t="s">
        <v>92</v>
      </c>
    </row>
    <row collapsed="false" customFormat="false" customHeight="true" hidden="false" ht="15" outlineLevel="0" r="130">
      <c r="A130" s="13"/>
    </row>
    <row collapsed="false" customFormat="false" customHeight="true" hidden="false" ht="15" outlineLevel="0" r="131">
      <c r="A131" s="4" t="s">
        <v>93</v>
      </c>
      <c r="E131" s="5" t="n">
        <v>-1894860.58</v>
      </c>
    </row>
    <row collapsed="false" customFormat="false" customHeight="true" hidden="false" ht="15" outlineLevel="0" r="132">
      <c r="A132" s="4" t="s">
        <v>94</v>
      </c>
      <c r="D132" s="30" t="n">
        <v>0.8661</v>
      </c>
      <c r="E132" s="5" t="n">
        <v>1037942.88</v>
      </c>
    </row>
    <row collapsed="false" customFormat="false" customHeight="true" hidden="false" ht="15" outlineLevel="0" r="133">
      <c r="A133" s="13"/>
    </row>
    <row collapsed="false" customFormat="false" customHeight="true" hidden="false" ht="15" outlineLevel="0" r="134">
      <c r="A134" s="4" t="s">
        <v>95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2024-06-24T11:38:46.00Z</dcterms:created>
  <dc:creator>1</dc:creator>
  <cp:lastModifiedBy>1</cp:lastModifiedBy>
  <dcterms:modified xsi:type="dcterms:W3CDTF">2024-06-24T14:32:10.00Z</dcterms:modified>
  <cp:revision>0</cp:revision>
</cp:coreProperties>
</file>